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28" windowWidth="19440" windowHeight="12180" activeTab="4"/>
  </bookViews>
  <sheets>
    <sheet name="КРАЙ" sheetId="1" r:id="rId1"/>
    <sheet name="для сайта Я" sheetId="4" r:id="rId2"/>
    <sheet name="расчеты 2020 ФУМО" sheetId="7" r:id="rId3"/>
    <sheet name="на сайт Я 2020" sheetId="9" r:id="rId4"/>
    <sheet name="на сайт  2021 год" sheetId="10" r:id="rId5"/>
  </sheets>
  <externalReferences>
    <externalReference r:id="rId6"/>
  </externalReferences>
  <definedNames>
    <definedName name="_xlnm._FilterDatabase" localSheetId="1" hidden="1">'для сайта Я'!$A$6:$AT$14</definedName>
    <definedName name="_xlnm._FilterDatabase" localSheetId="0" hidden="1">КРАЙ!$A$6:$AP$43</definedName>
    <definedName name="_xlnm._FilterDatabase" localSheetId="4" hidden="1">'на сайт  2021 год'!$A$6:$AT$8</definedName>
    <definedName name="_xlnm._FilterDatabase" localSheetId="3" hidden="1">'на сайт Я 2020'!$A$6:$AT$14</definedName>
    <definedName name="_xlnm._FilterDatabase" localSheetId="2" hidden="1">'расчеты 2020 ФУМО'!$A$6:$EJ$17</definedName>
    <definedName name="_xlnm.Print_Titles" localSheetId="1">'для сайта Я'!$A:$B</definedName>
    <definedName name="_xlnm.Print_Titles" localSheetId="0">КРАЙ!$A:$B</definedName>
    <definedName name="_xlnm.Print_Titles" localSheetId="4">'на сайт  2021 год'!$A:$B</definedName>
    <definedName name="_xlnm.Print_Titles" localSheetId="3">'на сайт Я 2020'!$A:$B</definedName>
    <definedName name="_xlnm.Print_Titles" localSheetId="2">'расчеты 2020 ФУМО'!$A:$B</definedName>
  </definedNames>
  <calcPr calcId="145621"/>
</workbook>
</file>

<file path=xl/calcChain.xml><?xml version="1.0" encoding="utf-8"?>
<calcChain xmlns="http://schemas.openxmlformats.org/spreadsheetml/2006/main">
  <c r="EQ9" i="7" l="1"/>
  <c r="EP9" i="7"/>
  <c r="EO9" i="7"/>
  <c r="EH9" i="7"/>
  <c r="EG9" i="7"/>
  <c r="EF9" i="7"/>
  <c r="DA9" i="7"/>
  <c r="CZ9" i="7"/>
  <c r="CY9" i="7"/>
  <c r="CR9" i="7"/>
  <c r="CQ9" i="7"/>
  <c r="CP9" i="7"/>
  <c r="CD9" i="7"/>
  <c r="CC9" i="7"/>
  <c r="CB9" i="7"/>
  <c r="BI9" i="7"/>
  <c r="BI18" i="7"/>
  <c r="BH9" i="7"/>
  <c r="BG9" i="7"/>
  <c r="BG18" i="7"/>
  <c r="EN33" i="7"/>
  <c r="EL33" i="7"/>
  <c r="EP33" i="7" s="1"/>
  <c r="EG33" i="7"/>
  <c r="EC33" i="7"/>
  <c r="DY33" i="7"/>
  <c r="DW33" i="7"/>
  <c r="DS33" i="7"/>
  <c r="DQ33" i="7"/>
  <c r="DM33" i="7"/>
  <c r="DK33" i="7"/>
  <c r="DG33" i="7"/>
  <c r="DE33" i="7"/>
  <c r="CX33" i="7"/>
  <c r="CV33" i="7"/>
  <c r="CZ33" i="7" s="1"/>
  <c r="CO33" i="7"/>
  <c r="CN33" i="7"/>
  <c r="CJ33" i="7"/>
  <c r="CH33" i="7"/>
  <c r="CQ33" i="7" s="1"/>
  <c r="CA33" i="7"/>
  <c r="BY33" i="7"/>
  <c r="BS33" i="7"/>
  <c r="BM33" i="7"/>
  <c r="CC33" i="7" s="1"/>
  <c r="BF33" i="7"/>
  <c r="BD33" i="7"/>
  <c r="AZ33" i="7"/>
  <c r="AX33" i="7"/>
  <c r="AT33" i="7"/>
  <c r="AP33" i="7"/>
  <c r="AR33" i="7" s="1"/>
  <c r="AL33" i="7"/>
  <c r="AH33" i="7"/>
  <c r="AD33" i="7"/>
  <c r="AF33" i="7" s="1"/>
  <c r="AB33" i="7"/>
  <c r="Z33" i="7"/>
  <c r="X33" i="7"/>
  <c r="R33" i="7"/>
  <c r="V33" i="7" s="1"/>
  <c r="P33" i="7"/>
  <c r="N33" i="7"/>
  <c r="J33" i="7"/>
  <c r="H33" i="7"/>
  <c r="F33" i="7"/>
  <c r="BH33" i="7" l="1"/>
  <c r="D33" i="7"/>
  <c r="T33" i="7"/>
  <c r="EE8" i="7"/>
  <c r="EC7" i="7"/>
  <c r="DW7" i="7"/>
  <c r="AT8" i="10" l="1"/>
  <c r="AT7" i="10"/>
  <c r="AS7" i="10"/>
  <c r="AS8" i="10"/>
  <c r="AR8" i="10"/>
  <c r="AR7" i="10"/>
  <c r="AQ8" i="10"/>
  <c r="AQ7" i="10"/>
  <c r="AP8" i="10"/>
  <c r="AP7" i="10"/>
  <c r="AO8" i="10"/>
  <c r="AO7" i="10"/>
  <c r="AN8" i="10"/>
  <c r="AN7" i="10"/>
  <c r="AM8" i="10"/>
  <c r="AM7" i="10"/>
  <c r="AL8" i="10"/>
  <c r="AL7" i="10"/>
  <c r="AK8" i="10"/>
  <c r="AK7" i="10"/>
  <c r="AJ8" i="10"/>
  <c r="AJ7" i="10"/>
  <c r="AI8" i="10"/>
  <c r="AI7" i="10"/>
  <c r="AH8" i="10"/>
  <c r="AH7" i="10"/>
  <c r="AG8" i="10"/>
  <c r="AG7" i="10"/>
  <c r="AF8" i="10"/>
  <c r="AF7" i="10"/>
  <c r="AE8" i="10"/>
  <c r="AE7" i="10"/>
  <c r="AD8" i="10"/>
  <c r="AD7" i="10"/>
  <c r="AC8" i="10"/>
  <c r="AC7" i="10"/>
  <c r="AB8" i="10"/>
  <c r="AB7" i="10"/>
  <c r="AA8" i="10"/>
  <c r="AA7" i="10"/>
  <c r="Z8" i="10"/>
  <c r="Z7" i="10"/>
  <c r="Y8" i="10"/>
  <c r="X8" i="10"/>
  <c r="X7" i="10"/>
  <c r="W8" i="10"/>
  <c r="V8" i="10"/>
  <c r="V7" i="10"/>
  <c r="U8" i="10"/>
  <c r="U7" i="10"/>
  <c r="T8" i="10"/>
  <c r="T7" i="10"/>
  <c r="S8" i="10"/>
  <c r="S7" i="10"/>
  <c r="R8" i="10"/>
  <c r="R7" i="10"/>
  <c r="Q8" i="10"/>
  <c r="Q7" i="10"/>
  <c r="P8" i="10"/>
  <c r="P7" i="10"/>
  <c r="O8" i="10"/>
  <c r="O7" i="10"/>
  <c r="N8" i="10"/>
  <c r="N7" i="10"/>
  <c r="M8" i="10"/>
  <c r="M7" i="10"/>
  <c r="L8" i="10"/>
  <c r="L7" i="10"/>
  <c r="K8" i="10"/>
  <c r="K7" i="10"/>
  <c r="J8" i="10"/>
  <c r="J7" i="10"/>
  <c r="I8" i="10"/>
  <c r="I7" i="10"/>
  <c r="H7" i="10"/>
  <c r="G7" i="10"/>
  <c r="E7" i="10"/>
  <c r="C8" i="10"/>
  <c r="C7" i="10"/>
  <c r="BY7" i="7"/>
  <c r="BD7" i="7"/>
  <c r="AX7" i="7"/>
  <c r="AR7" i="7"/>
  <c r="T7" i="7"/>
  <c r="N7" i="7"/>
  <c r="H7" i="7"/>
  <c r="AF7" i="7"/>
  <c r="Z7" i="7"/>
  <c r="AP32" i="7" l="1"/>
  <c r="AQ32" i="7" s="1"/>
  <c r="AP8" i="7" s="1"/>
  <c r="X8" i="7"/>
  <c r="Y32" i="7"/>
  <c r="Y21" i="7"/>
  <c r="X11" i="7"/>
  <c r="X32" i="7"/>
  <c r="DQ7" i="7" l="1"/>
  <c r="DK7" i="7"/>
  <c r="DE7" i="7"/>
  <c r="K32" i="7" l="1"/>
  <c r="L32" i="7" s="1"/>
  <c r="M32" i="7" s="1"/>
  <c r="E32" i="7"/>
  <c r="F32" i="7" s="1"/>
  <c r="W30" i="7"/>
  <c r="Z11" i="7"/>
  <c r="R8" i="7" l="1"/>
  <c r="CC7" i="7"/>
  <c r="BO8" i="7"/>
  <c r="BM7" i="7"/>
  <c r="BM8" i="7"/>
  <c r="EP8" i="7"/>
  <c r="EN8" i="7"/>
  <c r="EL8" i="7"/>
  <c r="EC8" i="7"/>
  <c r="DY8" i="7"/>
  <c r="DW8" i="7"/>
  <c r="EG8" i="7" s="1"/>
  <c r="DS8" i="7"/>
  <c r="DQ8" i="7"/>
  <c r="DM8" i="7"/>
  <c r="DK8" i="7"/>
  <c r="DG8" i="7"/>
  <c r="DE8" i="7"/>
  <c r="CX8" i="7"/>
  <c r="CV8" i="7"/>
  <c r="CZ8" i="7" s="1"/>
  <c r="CO8" i="7"/>
  <c r="CN8" i="7"/>
  <c r="CJ8" i="7"/>
  <c r="CH8" i="7"/>
  <c r="CQ8" i="7" s="1"/>
  <c r="CA8" i="7"/>
  <c r="BY8" i="7"/>
  <c r="BU8" i="7"/>
  <c r="BS8" i="7"/>
  <c r="CC8" i="7"/>
  <c r="BF8" i="7"/>
  <c r="BD8" i="7"/>
  <c r="AZ8" i="7"/>
  <c r="AX8" i="7"/>
  <c r="AT8" i="7"/>
  <c r="AN8" i="7"/>
  <c r="AL8" i="7"/>
  <c r="AH8" i="7"/>
  <c r="AF8" i="7"/>
  <c r="AB8" i="7"/>
  <c r="V8" i="7"/>
  <c r="T8" i="7"/>
  <c r="EN7" i="7"/>
  <c r="EL7" i="7"/>
  <c r="EP7" i="7" s="1"/>
  <c r="EG7" i="7"/>
  <c r="DY7" i="7"/>
  <c r="DS7" i="7"/>
  <c r="DM7" i="7"/>
  <c r="DG7" i="7"/>
  <c r="CX7" i="7"/>
  <c r="CV7" i="7"/>
  <c r="CZ7" i="7" s="1"/>
  <c r="CO7" i="7"/>
  <c r="CN7" i="7"/>
  <c r="CJ7" i="7"/>
  <c r="CH7" i="7"/>
  <c r="CQ7" i="7" s="1"/>
  <c r="CA7" i="7"/>
  <c r="BS7" i="7"/>
  <c r="BF7" i="7"/>
  <c r="AZ7" i="7"/>
  <c r="AT7" i="7"/>
  <c r="AL7" i="7"/>
  <c r="AH7" i="7"/>
  <c r="AD7" i="7"/>
  <c r="AB7" i="7"/>
  <c r="V7" i="7"/>
  <c r="P7" i="7"/>
  <c r="J7" i="7"/>
  <c r="F7" i="10" s="1"/>
  <c r="BM11" i="7"/>
  <c r="BM10" i="7"/>
  <c r="AR8" i="7" l="1"/>
  <c r="Z8" i="7"/>
  <c r="BH7" i="7"/>
  <c r="AS14" i="9"/>
  <c r="AT14" i="9" s="1"/>
  <c r="AQ14" i="9"/>
  <c r="AR14" i="9" s="1"/>
  <c r="AO14" i="9"/>
  <c r="AP14" i="9" s="1"/>
  <c r="AM14" i="9"/>
  <c r="AN14" i="9" s="1"/>
  <c r="AK14" i="9"/>
  <c r="AL14" i="9" s="1"/>
  <c r="AI14" i="9"/>
  <c r="AJ14" i="9" s="1"/>
  <c r="AG14" i="9"/>
  <c r="AH14" i="9" s="1"/>
  <c r="AE14" i="9"/>
  <c r="AF14" i="9" s="1"/>
  <c r="AC14" i="9"/>
  <c r="AD14" i="9" s="1"/>
  <c r="AA14" i="9"/>
  <c r="AB14" i="9" s="1"/>
  <c r="Y14" i="9"/>
  <c r="Z14" i="9" s="1"/>
  <c r="U14" i="9"/>
  <c r="V14" i="9" s="1"/>
  <c r="S14" i="9"/>
  <c r="T14" i="9" s="1"/>
  <c r="Q14" i="9"/>
  <c r="R14" i="9" s="1"/>
  <c r="O14" i="9"/>
  <c r="P14" i="9" s="1"/>
  <c r="M14" i="9"/>
  <c r="N14" i="9" s="1"/>
  <c r="K14" i="9"/>
  <c r="L14" i="9" s="1"/>
  <c r="I14" i="9"/>
  <c r="J14" i="9" s="1"/>
  <c r="G14" i="9"/>
  <c r="H14" i="9" s="1"/>
  <c r="AS13" i="9"/>
  <c r="AT13" i="9" s="1"/>
  <c r="AQ13" i="9"/>
  <c r="AR13" i="9" s="1"/>
  <c r="AO13" i="9"/>
  <c r="AP13" i="9" s="1"/>
  <c r="AM13" i="9"/>
  <c r="AN13" i="9" s="1"/>
  <c r="AK13" i="9"/>
  <c r="AL13" i="9" s="1"/>
  <c r="AI13" i="9"/>
  <c r="AJ13" i="9" s="1"/>
  <c r="AG13" i="9"/>
  <c r="AH13" i="9" s="1"/>
  <c r="AE13" i="9"/>
  <c r="AF13" i="9" s="1"/>
  <c r="AC13" i="9"/>
  <c r="AD13" i="9" s="1"/>
  <c r="AA13" i="9"/>
  <c r="AB13" i="9" s="1"/>
  <c r="Y13" i="9"/>
  <c r="Z13" i="9" s="1"/>
  <c r="U13" i="9"/>
  <c r="V13" i="9" s="1"/>
  <c r="S13" i="9"/>
  <c r="T13" i="9" s="1"/>
  <c r="Q13" i="9"/>
  <c r="R13" i="9" s="1"/>
  <c r="O13" i="9"/>
  <c r="P13" i="9" s="1"/>
  <c r="M13" i="9"/>
  <c r="N13" i="9" s="1"/>
  <c r="K13" i="9"/>
  <c r="L13" i="9" s="1"/>
  <c r="I13" i="9"/>
  <c r="J13" i="9" s="1"/>
  <c r="AS12" i="9"/>
  <c r="AT12" i="9" s="1"/>
  <c r="AQ12" i="9"/>
  <c r="AR12" i="9" s="1"/>
  <c r="AO12" i="9"/>
  <c r="AP12" i="9" s="1"/>
  <c r="AM12" i="9"/>
  <c r="AN12" i="9" s="1"/>
  <c r="AK12" i="9"/>
  <c r="AL12" i="9" s="1"/>
  <c r="AI12" i="9"/>
  <c r="AJ12" i="9" s="1"/>
  <c r="AG12" i="9"/>
  <c r="AH12" i="9" s="1"/>
  <c r="AE12" i="9"/>
  <c r="AF12" i="9" s="1"/>
  <c r="AC12" i="9"/>
  <c r="AD12" i="9" s="1"/>
  <c r="AA12" i="9"/>
  <c r="AB12" i="9" s="1"/>
  <c r="Y12" i="9"/>
  <c r="Z12" i="9" s="1"/>
  <c r="W12" i="9"/>
  <c r="X12" i="9" s="1"/>
  <c r="U12" i="9"/>
  <c r="V12" i="9" s="1"/>
  <c r="S12" i="9"/>
  <c r="T12" i="9" s="1"/>
  <c r="Q12" i="9"/>
  <c r="R12" i="9" s="1"/>
  <c r="O12" i="9"/>
  <c r="P12" i="9" s="1"/>
  <c r="M12" i="9"/>
  <c r="N12" i="9" s="1"/>
  <c r="K12" i="9"/>
  <c r="L12" i="9" s="1"/>
  <c r="I12" i="9"/>
  <c r="J12" i="9" s="1"/>
  <c r="G12" i="9"/>
  <c r="H12" i="9" s="1"/>
  <c r="AS11" i="9"/>
  <c r="AT11" i="9" s="1"/>
  <c r="AQ11" i="9"/>
  <c r="AR11" i="9" s="1"/>
  <c r="AO11" i="9"/>
  <c r="AP11" i="9" s="1"/>
  <c r="AM11" i="9"/>
  <c r="AN11" i="9" s="1"/>
  <c r="AK11" i="9"/>
  <c r="AL11" i="9" s="1"/>
  <c r="AI11" i="9"/>
  <c r="AJ11" i="9" s="1"/>
  <c r="AG11" i="9"/>
  <c r="AH11" i="9" s="1"/>
  <c r="AE11" i="9"/>
  <c r="AF11" i="9" s="1"/>
  <c r="AC11" i="9"/>
  <c r="AD11" i="9" s="1"/>
  <c r="AA11" i="9"/>
  <c r="AB11" i="9" s="1"/>
  <c r="Y11" i="9"/>
  <c r="Z11" i="9" s="1"/>
  <c r="W11" i="9"/>
  <c r="X11" i="9" s="1"/>
  <c r="U11" i="9"/>
  <c r="V11" i="9" s="1"/>
  <c r="S11" i="9"/>
  <c r="T11" i="9" s="1"/>
  <c r="Q11" i="9"/>
  <c r="R11" i="9" s="1"/>
  <c r="O11" i="9"/>
  <c r="P11" i="9" s="1"/>
  <c r="M11" i="9"/>
  <c r="N11" i="9" s="1"/>
  <c r="K11" i="9"/>
  <c r="L11" i="9" s="1"/>
  <c r="I11" i="9"/>
  <c r="J11" i="9" s="1"/>
  <c r="AS10" i="9"/>
  <c r="AT10" i="9" s="1"/>
  <c r="AO10" i="9"/>
  <c r="AP10" i="9" s="1"/>
  <c r="AM10" i="9"/>
  <c r="AN10" i="9" s="1"/>
  <c r="AK10" i="9"/>
  <c r="AL10" i="9" s="1"/>
  <c r="AI10" i="9"/>
  <c r="AJ10" i="9" s="1"/>
  <c r="AG10" i="9"/>
  <c r="AH10" i="9" s="1"/>
  <c r="AE10" i="9"/>
  <c r="AF10" i="9" s="1"/>
  <c r="AC10" i="9"/>
  <c r="AD10" i="9" s="1"/>
  <c r="AA10" i="9"/>
  <c r="AB10" i="9" s="1"/>
  <c r="Y10" i="9"/>
  <c r="Z10" i="9" s="1"/>
  <c r="U10" i="9"/>
  <c r="V10" i="9" s="1"/>
  <c r="S10" i="9"/>
  <c r="T10" i="9" s="1"/>
  <c r="Q10" i="9"/>
  <c r="R10" i="9" s="1"/>
  <c r="M10" i="9"/>
  <c r="N10" i="9" s="1"/>
  <c r="K10" i="9"/>
  <c r="L10" i="9" s="1"/>
  <c r="I10" i="9"/>
  <c r="J10" i="9" s="1"/>
  <c r="G10" i="9"/>
  <c r="H10" i="9" s="1"/>
  <c r="AS9" i="9"/>
  <c r="AT9" i="9" s="1"/>
  <c r="AO9" i="9"/>
  <c r="AP9" i="9" s="1"/>
  <c r="AM9" i="9"/>
  <c r="AN9" i="9" s="1"/>
  <c r="AK9" i="9"/>
  <c r="AL9" i="9" s="1"/>
  <c r="AI9" i="9"/>
  <c r="AJ9" i="9" s="1"/>
  <c r="AG9" i="9"/>
  <c r="AH9" i="9" s="1"/>
  <c r="AE9" i="9"/>
  <c r="AF9" i="9" s="1"/>
  <c r="AC9" i="9"/>
  <c r="AD9" i="9" s="1"/>
  <c r="AA9" i="9"/>
  <c r="AB9" i="9" s="1"/>
  <c r="Y9" i="9"/>
  <c r="Z9" i="9" s="1"/>
  <c r="W9" i="9"/>
  <c r="X9" i="9" s="1"/>
  <c r="U9" i="9"/>
  <c r="V9" i="9" s="1"/>
  <c r="S9" i="9"/>
  <c r="T9" i="9" s="1"/>
  <c r="Q9" i="9"/>
  <c r="R9" i="9" s="1"/>
  <c r="M9" i="9"/>
  <c r="N9" i="9" s="1"/>
  <c r="K9" i="9"/>
  <c r="L9" i="9" s="1"/>
  <c r="I9" i="9"/>
  <c r="J9" i="9" s="1"/>
  <c r="G9" i="9"/>
  <c r="H9" i="9" s="1"/>
  <c r="AS8" i="9"/>
  <c r="AT8" i="9" s="1"/>
  <c r="AQ8" i="9"/>
  <c r="AR8" i="9" s="1"/>
  <c r="AO8" i="9"/>
  <c r="AP8" i="9" s="1"/>
  <c r="AM8" i="9"/>
  <c r="AN8" i="9" s="1"/>
  <c r="AK8" i="9"/>
  <c r="AL8" i="9" s="1"/>
  <c r="AI8" i="9"/>
  <c r="AJ8" i="9" s="1"/>
  <c r="AG8" i="9"/>
  <c r="AH8" i="9" s="1"/>
  <c r="AE8" i="9"/>
  <c r="AF8" i="9" s="1"/>
  <c r="AC8" i="9"/>
  <c r="AD8" i="9" s="1"/>
  <c r="AA8" i="9"/>
  <c r="AB8" i="9" s="1"/>
  <c r="Y8" i="9"/>
  <c r="Z8" i="9" s="1"/>
  <c r="W8" i="9"/>
  <c r="X8" i="9" s="1"/>
  <c r="U8" i="9"/>
  <c r="V8" i="9" s="1"/>
  <c r="S8" i="9"/>
  <c r="T8" i="9" s="1"/>
  <c r="O8" i="9"/>
  <c r="P8" i="9" s="1"/>
  <c r="M8" i="9"/>
  <c r="N8" i="9" s="1"/>
  <c r="K8" i="9"/>
  <c r="L8" i="9" s="1"/>
  <c r="I8" i="9"/>
  <c r="J8" i="9" s="1"/>
  <c r="AS7" i="9"/>
  <c r="AT7" i="9" s="1"/>
  <c r="AO7" i="9"/>
  <c r="AP7" i="9" s="1"/>
  <c r="AM7" i="9"/>
  <c r="AN7" i="9" s="1"/>
  <c r="AK7" i="9"/>
  <c r="AL7" i="9" s="1"/>
  <c r="AI7" i="9"/>
  <c r="AJ7" i="9" s="1"/>
  <c r="AG7" i="9"/>
  <c r="AH7" i="9" s="1"/>
  <c r="AE7" i="9"/>
  <c r="AF7" i="9" s="1"/>
  <c r="AC7" i="9"/>
  <c r="AD7" i="9" s="1"/>
  <c r="AA7" i="9"/>
  <c r="AB7" i="9" s="1"/>
  <c r="U7" i="9"/>
  <c r="V7" i="9" s="1"/>
  <c r="S7" i="9"/>
  <c r="T7" i="9" s="1"/>
  <c r="M7" i="9"/>
  <c r="N7" i="9" s="1"/>
  <c r="I7" i="9"/>
  <c r="J7" i="9" s="1"/>
  <c r="G7" i="9"/>
  <c r="H7" i="9" s="1"/>
  <c r="D7" i="7" l="1"/>
  <c r="D7" i="10" s="1"/>
  <c r="AS14" i="4"/>
  <c r="AS13" i="4"/>
  <c r="AS12" i="4"/>
  <c r="AS11" i="4"/>
  <c r="AS10" i="4"/>
  <c r="AS9" i="4"/>
  <c r="AS8" i="4"/>
  <c r="AS7" i="4"/>
  <c r="AQ14" i="4"/>
  <c r="AQ13" i="4"/>
  <c r="AQ12" i="4"/>
  <c r="AQ11" i="4"/>
  <c r="AQ8" i="4"/>
  <c r="AO14" i="4"/>
  <c r="AO13" i="4"/>
  <c r="AO12" i="4"/>
  <c r="AO11" i="4"/>
  <c r="AO10" i="4"/>
  <c r="AO9" i="4"/>
  <c r="AO8" i="4"/>
  <c r="AO7" i="4"/>
  <c r="AM14" i="4"/>
  <c r="AM13" i="4"/>
  <c r="AM12" i="4"/>
  <c r="AM11" i="4"/>
  <c r="AM10" i="4"/>
  <c r="AM9" i="4"/>
  <c r="AM8" i="4"/>
  <c r="AM7" i="4"/>
  <c r="AK14" i="4"/>
  <c r="AK13" i="4"/>
  <c r="AK12" i="4"/>
  <c r="AK11" i="4"/>
  <c r="AK10" i="4"/>
  <c r="AK9" i="4"/>
  <c r="AK8" i="4"/>
  <c r="AK7" i="4"/>
  <c r="AI14" i="4"/>
  <c r="AI13" i="4"/>
  <c r="AI12" i="4"/>
  <c r="AI11" i="4"/>
  <c r="AI10" i="4"/>
  <c r="AI9" i="4"/>
  <c r="AI8" i="4"/>
  <c r="AI7" i="4"/>
  <c r="AG14" i="4"/>
  <c r="AG13" i="4"/>
  <c r="AG12" i="4"/>
  <c r="AG11" i="4"/>
  <c r="AG10" i="4"/>
  <c r="AG9" i="4"/>
  <c r="AG8" i="4"/>
  <c r="AG7" i="4"/>
  <c r="AE14" i="4"/>
  <c r="AF14" i="4" s="1"/>
  <c r="AE13" i="4"/>
  <c r="AF13" i="4" s="1"/>
  <c r="AE12" i="4"/>
  <c r="AF12" i="4" s="1"/>
  <c r="AE11" i="4"/>
  <c r="AF11" i="4" s="1"/>
  <c r="AE10" i="4"/>
  <c r="AF10" i="4" s="1"/>
  <c r="AE9" i="4"/>
  <c r="AF9" i="4" s="1"/>
  <c r="AE8" i="4"/>
  <c r="AF8" i="4" s="1"/>
  <c r="AE7" i="4"/>
  <c r="AF7" i="4" s="1"/>
  <c r="AC14" i="4"/>
  <c r="AC13" i="4"/>
  <c r="AC12" i="4"/>
  <c r="AC11" i="4"/>
  <c r="AC10" i="4"/>
  <c r="AC9" i="4"/>
  <c r="AC8" i="4"/>
  <c r="AC7" i="4"/>
  <c r="AA14" i="4"/>
  <c r="AA13" i="4"/>
  <c r="AA12" i="4"/>
  <c r="AA11" i="4"/>
  <c r="AA10" i="4"/>
  <c r="AA9" i="4"/>
  <c r="AA8" i="4"/>
  <c r="AA7" i="4"/>
  <c r="Y14" i="4"/>
  <c r="Y13" i="4"/>
  <c r="Y12" i="4"/>
  <c r="Y11" i="4"/>
  <c r="Y10" i="4"/>
  <c r="Y9" i="4"/>
  <c r="Y8" i="4"/>
  <c r="W12" i="4"/>
  <c r="W11" i="4"/>
  <c r="W9" i="4"/>
  <c r="W8" i="4"/>
  <c r="U14" i="4"/>
  <c r="U13" i="4"/>
  <c r="U12" i="4"/>
  <c r="U11" i="4"/>
  <c r="U10" i="4"/>
  <c r="U9" i="4"/>
  <c r="U8" i="4"/>
  <c r="U7" i="4"/>
  <c r="S14" i="4"/>
  <c r="S13" i="4"/>
  <c r="S12" i="4"/>
  <c r="S11" i="4"/>
  <c r="S10" i="4"/>
  <c r="S9" i="4"/>
  <c r="S8" i="4"/>
  <c r="S7" i="4"/>
  <c r="Q14" i="4"/>
  <c r="Q13" i="4"/>
  <c r="Q12" i="4"/>
  <c r="Q11" i="4"/>
  <c r="Q10" i="4"/>
  <c r="Q9" i="4"/>
  <c r="O14" i="4"/>
  <c r="O13" i="4"/>
  <c r="O12" i="4"/>
  <c r="O11" i="4"/>
  <c r="O8" i="4"/>
  <c r="M14" i="4"/>
  <c r="M13" i="4"/>
  <c r="M12" i="4"/>
  <c r="M11" i="4"/>
  <c r="M10" i="4"/>
  <c r="M9" i="4"/>
  <c r="M8" i="4"/>
  <c r="M7" i="4"/>
  <c r="K14" i="4"/>
  <c r="K13" i="4"/>
  <c r="K12" i="4"/>
  <c r="K11" i="4"/>
  <c r="K10" i="4"/>
  <c r="K9" i="4"/>
  <c r="K8" i="4"/>
  <c r="I14" i="4"/>
  <c r="I13" i="4"/>
  <c r="I12" i="4"/>
  <c r="I11" i="4"/>
  <c r="I10" i="4"/>
  <c r="I9" i="4"/>
  <c r="I8" i="4"/>
  <c r="I7" i="4"/>
  <c r="G14" i="4"/>
  <c r="G12" i="4"/>
  <c r="G10" i="4"/>
  <c r="G9" i="4"/>
  <c r="G7" i="4"/>
  <c r="DS14" i="7"/>
  <c r="E22" i="7" l="1"/>
  <c r="F22" i="7" l="1"/>
  <c r="G22" i="7" s="1"/>
  <c r="F12" i="7" s="1"/>
  <c r="H12" i="7" s="1"/>
  <c r="G32" i="7"/>
  <c r="F8" i="7" s="1"/>
  <c r="E9" i="4"/>
  <c r="CH17" i="7"/>
  <c r="CH16" i="7"/>
  <c r="CH15" i="7"/>
  <c r="CH14" i="7"/>
  <c r="CH13" i="7"/>
  <c r="CH12" i="7"/>
  <c r="CH11" i="7"/>
  <c r="CH10" i="7"/>
  <c r="CO17" i="7"/>
  <c r="CO16" i="7"/>
  <c r="CO15" i="7"/>
  <c r="CO14" i="7"/>
  <c r="CO13" i="7"/>
  <c r="CO12" i="7"/>
  <c r="CO11" i="7"/>
  <c r="CO10" i="7"/>
  <c r="CN17" i="7"/>
  <c r="CN16" i="7"/>
  <c r="CN15" i="7"/>
  <c r="CN14" i="7"/>
  <c r="CN13" i="7"/>
  <c r="CN12" i="7"/>
  <c r="CN11" i="7"/>
  <c r="CN10" i="7"/>
  <c r="N13" i="7"/>
  <c r="N12" i="7"/>
  <c r="T13" i="7"/>
  <c r="T12" i="7"/>
  <c r="Z13" i="7"/>
  <c r="Z12" i="7"/>
  <c r="AF13" i="7"/>
  <c r="AF12" i="7"/>
  <c r="BD13" i="7"/>
  <c r="BD12" i="7"/>
  <c r="BD10" i="7"/>
  <c r="AL10" i="7"/>
  <c r="AF10" i="7"/>
  <c r="T10" i="7"/>
  <c r="N10" i="7"/>
  <c r="BB14" i="7"/>
  <c r="AO27" i="7"/>
  <c r="AO26" i="7"/>
  <c r="AO25" i="7"/>
  <c r="AO24" i="7"/>
  <c r="AO23" i="7"/>
  <c r="AO22" i="7"/>
  <c r="AO21" i="7"/>
  <c r="AP21" i="7" s="1"/>
  <c r="AQ21" i="7" s="1"/>
  <c r="AP11" i="7" s="1"/>
  <c r="AO20" i="7"/>
  <c r="AP20" i="7" s="1"/>
  <c r="AN16" i="7"/>
  <c r="AD17" i="7"/>
  <c r="AD15" i="7"/>
  <c r="AD14" i="7"/>
  <c r="AD12" i="7"/>
  <c r="AD10" i="7"/>
  <c r="W27" i="7"/>
  <c r="W26" i="7"/>
  <c r="W25" i="7"/>
  <c r="W24" i="7"/>
  <c r="W23" i="7"/>
  <c r="W22" i="7"/>
  <c r="W21" i="7"/>
  <c r="W20" i="7"/>
  <c r="X20" i="7" s="1"/>
  <c r="P10" i="7"/>
  <c r="V10" i="7"/>
  <c r="R17" i="7"/>
  <c r="R16" i="7"/>
  <c r="R11" i="7"/>
  <c r="R10" i="7"/>
  <c r="K26" i="7"/>
  <c r="L26" i="7" s="1"/>
  <c r="M26" i="7" s="1"/>
  <c r="L16" i="7" s="1"/>
  <c r="K24" i="7"/>
  <c r="L24" i="7" s="1"/>
  <c r="M24" i="7" s="1"/>
  <c r="L14" i="7" s="1"/>
  <c r="K21" i="7"/>
  <c r="E16" i="7"/>
  <c r="E20" i="7"/>
  <c r="F20" i="7" s="1"/>
  <c r="E25" i="7"/>
  <c r="E24" i="7"/>
  <c r="E23" i="7"/>
  <c r="E27" i="7"/>
  <c r="F27" i="7" s="1"/>
  <c r="G27" i="7" s="1"/>
  <c r="F17" i="7" s="1"/>
  <c r="E26" i="7"/>
  <c r="F26" i="7" s="1"/>
  <c r="G26" i="7" s="1"/>
  <c r="F16" i="7" s="1"/>
  <c r="E21" i="7"/>
  <c r="F21" i="7" s="1"/>
  <c r="G21" i="7" s="1"/>
  <c r="E8" i="9" l="1"/>
  <c r="F8" i="9" s="1"/>
  <c r="F11" i="7"/>
  <c r="J8" i="7"/>
  <c r="F8" i="10" s="1"/>
  <c r="E8" i="10"/>
  <c r="H8" i="7"/>
  <c r="E9" i="9"/>
  <c r="F9" i="9" s="1"/>
  <c r="G11" i="4"/>
  <c r="G11" i="9"/>
  <c r="H11" i="9" s="1"/>
  <c r="G13" i="4"/>
  <c r="G13" i="9"/>
  <c r="H13" i="9" s="1"/>
  <c r="E13" i="4"/>
  <c r="E13" i="9"/>
  <c r="F13" i="9" s="1"/>
  <c r="E14" i="4"/>
  <c r="E14" i="9"/>
  <c r="F14" i="9" s="1"/>
  <c r="E8" i="4"/>
  <c r="J11" i="7" l="1"/>
  <c r="BS13" i="7"/>
  <c r="BS12" i="7"/>
  <c r="BS17" i="7"/>
  <c r="BS16" i="7"/>
  <c r="AR14" i="4" l="1"/>
  <c r="AR13" i="4"/>
  <c r="AR12" i="4"/>
  <c r="AP14" i="4"/>
  <c r="AN14" i="4"/>
  <c r="AL14" i="4"/>
  <c r="AJ14" i="4"/>
  <c r="AP13" i="4"/>
  <c r="AN13" i="4"/>
  <c r="AL13" i="4"/>
  <c r="AJ13" i="4"/>
  <c r="AP12" i="4"/>
  <c r="AN12" i="4"/>
  <c r="AL12" i="4"/>
  <c r="AJ12" i="4"/>
  <c r="AP11" i="4"/>
  <c r="AN11" i="4"/>
  <c r="AL11" i="4"/>
  <c r="AJ11" i="4"/>
  <c r="AP10" i="4"/>
  <c r="AN10" i="4"/>
  <c r="AL10" i="4"/>
  <c r="AJ10" i="4"/>
  <c r="AP9" i="4"/>
  <c r="AN9" i="4"/>
  <c r="AL9" i="4"/>
  <c r="AJ9" i="4"/>
  <c r="AP8" i="4"/>
  <c r="AN8" i="4"/>
  <c r="AL8" i="4"/>
  <c r="AJ8" i="4"/>
  <c r="AP7" i="4"/>
  <c r="AN7" i="4"/>
  <c r="AL7" i="4"/>
  <c r="AJ7" i="4"/>
  <c r="AD14" i="4"/>
  <c r="AD13" i="4"/>
  <c r="AD12" i="4"/>
  <c r="AD11" i="4"/>
  <c r="AD10" i="4"/>
  <c r="AD9" i="4"/>
  <c r="AD8" i="4"/>
  <c r="AD7" i="4"/>
  <c r="Z14" i="4"/>
  <c r="Z13" i="4"/>
  <c r="Z12" i="4"/>
  <c r="Z10" i="4"/>
  <c r="Z9" i="4"/>
  <c r="Z8" i="4"/>
  <c r="P13" i="4"/>
  <c r="BM13" i="7"/>
  <c r="BM16" i="7"/>
  <c r="BM17" i="7"/>
  <c r="DE13" i="7"/>
  <c r="DK13" i="7"/>
  <c r="DQ13" i="7"/>
  <c r="DW13" i="7"/>
  <c r="EN17" i="7" l="1"/>
  <c r="EN16" i="7"/>
  <c r="EN15" i="7"/>
  <c r="EN14" i="7"/>
  <c r="EN13" i="7"/>
  <c r="EN12" i="7"/>
  <c r="EN11" i="7"/>
  <c r="EN10" i="7"/>
  <c r="EE17" i="7"/>
  <c r="EE16" i="7"/>
  <c r="EE15" i="7"/>
  <c r="EE14" i="7"/>
  <c r="EE11" i="7"/>
  <c r="DY17" i="7"/>
  <c r="DY16" i="7"/>
  <c r="DY15" i="7"/>
  <c r="DY14" i="7"/>
  <c r="DY13" i="7"/>
  <c r="DY12" i="7"/>
  <c r="DY11" i="7"/>
  <c r="DY10" i="7"/>
  <c r="DS17" i="7"/>
  <c r="DS16" i="7"/>
  <c r="DS15" i="7"/>
  <c r="DS13" i="7"/>
  <c r="DS12" i="7"/>
  <c r="DS11" i="7"/>
  <c r="DS10" i="7"/>
  <c r="DM17" i="7"/>
  <c r="DM16" i="7"/>
  <c r="DM15" i="7"/>
  <c r="DM14" i="7"/>
  <c r="DM13" i="7"/>
  <c r="DM12" i="7"/>
  <c r="DM11" i="7"/>
  <c r="DM10" i="7"/>
  <c r="DA18" i="7"/>
  <c r="DG17" i="7"/>
  <c r="DG16" i="7"/>
  <c r="DG15" i="7"/>
  <c r="DG14" i="7"/>
  <c r="DG13" i="7"/>
  <c r="DG12" i="7"/>
  <c r="DG11" i="7"/>
  <c r="DG10" i="7"/>
  <c r="CX17" i="7"/>
  <c r="CX16" i="7"/>
  <c r="CX15" i="7"/>
  <c r="CX14" i="7"/>
  <c r="CX13" i="7"/>
  <c r="CX12" i="7"/>
  <c r="CX11" i="7"/>
  <c r="CX10" i="7"/>
  <c r="CJ17" i="7"/>
  <c r="CJ16" i="7"/>
  <c r="CJ15" i="7"/>
  <c r="CJ14" i="7"/>
  <c r="CJ13" i="7"/>
  <c r="CJ12" i="7"/>
  <c r="CJ11" i="7"/>
  <c r="CJ10" i="7"/>
  <c r="CA17" i="7"/>
  <c r="CA16" i="7"/>
  <c r="CA15" i="7"/>
  <c r="CA14" i="7"/>
  <c r="CA13" i="7"/>
  <c r="CA12" i="7"/>
  <c r="CA11" i="7"/>
  <c r="CA10" i="7"/>
  <c r="BU12" i="7"/>
  <c r="BU17" i="7"/>
  <c r="BU16" i="7"/>
  <c r="BU15" i="7"/>
  <c r="BU14" i="7"/>
  <c r="BU13" i="7"/>
  <c r="BU11" i="7"/>
  <c r="BO12" i="7"/>
  <c r="BO15" i="7"/>
  <c r="BO14" i="7"/>
  <c r="BO11" i="7"/>
  <c r="BF17" i="7"/>
  <c r="BF16" i="7"/>
  <c r="BF15" i="7"/>
  <c r="BF14" i="7"/>
  <c r="BF13" i="7"/>
  <c r="BF12" i="7"/>
  <c r="BF11" i="7"/>
  <c r="BF10" i="7"/>
  <c r="AZ17" i="7"/>
  <c r="AZ16" i="7"/>
  <c r="AZ15" i="7"/>
  <c r="AZ14" i="7"/>
  <c r="AZ13" i="7"/>
  <c r="AZ12" i="7"/>
  <c r="AZ11" i="7"/>
  <c r="AZ10" i="7"/>
  <c r="AT17" i="7"/>
  <c r="AT16" i="7"/>
  <c r="AT15" i="7"/>
  <c r="AT14" i="7"/>
  <c r="AT13" i="7"/>
  <c r="AT12" i="7"/>
  <c r="AN17" i="7"/>
  <c r="AN15" i="7"/>
  <c r="AN14" i="7"/>
  <c r="AN11" i="7"/>
  <c r="AH17" i="7"/>
  <c r="AH16" i="7"/>
  <c r="AH15" i="7"/>
  <c r="AH14" i="7"/>
  <c r="AH13" i="7"/>
  <c r="AH12" i="7"/>
  <c r="AH11" i="7"/>
  <c r="AH10" i="7"/>
  <c r="V17" i="7"/>
  <c r="V16" i="7"/>
  <c r="V15" i="7"/>
  <c r="V14" i="7"/>
  <c r="V13" i="7"/>
  <c r="V12" i="7"/>
  <c r="V11" i="7"/>
  <c r="P17" i="7"/>
  <c r="P16" i="7"/>
  <c r="P15" i="7"/>
  <c r="P14" i="7"/>
  <c r="P13" i="7"/>
  <c r="P12" i="7"/>
  <c r="J17" i="7"/>
  <c r="J16" i="7"/>
  <c r="F7" i="1" l="1"/>
  <c r="EQ18" i="7"/>
  <c r="EL10" i="7"/>
  <c r="EL11" i="7"/>
  <c r="EL12" i="7"/>
  <c r="EL13" i="7"/>
  <c r="EL14" i="7"/>
  <c r="EP14" i="7" s="1"/>
  <c r="EL15" i="7"/>
  <c r="EL16" i="7"/>
  <c r="EL17" i="7"/>
  <c r="EP17" i="7" s="1"/>
  <c r="CB18" i="7"/>
  <c r="CP18" i="7"/>
  <c r="CY18" i="7"/>
  <c r="EF18" i="7"/>
  <c r="EO18" i="7"/>
  <c r="AQ27" i="7"/>
  <c r="AP17" i="7" s="1"/>
  <c r="AR17" i="7" s="1"/>
  <c r="Y27" i="7"/>
  <c r="X17" i="7" s="1"/>
  <c r="AQ26" i="7"/>
  <c r="Y26" i="7"/>
  <c r="X16" i="7" s="1"/>
  <c r="AQ25" i="7"/>
  <c r="AP15" i="7" s="1"/>
  <c r="AR15" i="7" s="1"/>
  <c r="Y25" i="7"/>
  <c r="X15" i="7" s="1"/>
  <c r="F25" i="7"/>
  <c r="G25" i="7" s="1"/>
  <c r="F15" i="7" s="1"/>
  <c r="AQ24" i="7"/>
  <c r="AP14" i="7" s="1"/>
  <c r="AR14" i="7" s="1"/>
  <c r="Y24" i="7"/>
  <c r="X14" i="7" s="1"/>
  <c r="F24" i="7"/>
  <c r="G24" i="7" s="1"/>
  <c r="F14" i="7" s="1"/>
  <c r="AQ23" i="7"/>
  <c r="Y23" i="7"/>
  <c r="X13" i="7" s="1"/>
  <c r="F23" i="7"/>
  <c r="G23" i="7" s="1"/>
  <c r="F13" i="7" s="1"/>
  <c r="AQ22" i="7"/>
  <c r="AP12" i="7" s="1"/>
  <c r="AR12" i="7" s="1"/>
  <c r="Y22" i="7"/>
  <c r="X12" i="7" s="1"/>
  <c r="Q8" i="9"/>
  <c r="R8" i="9" s="1"/>
  <c r="L21" i="7"/>
  <c r="M21" i="7" s="1"/>
  <c r="AQ20" i="7"/>
  <c r="AP10" i="7" s="1"/>
  <c r="Y20" i="7"/>
  <c r="G20" i="7"/>
  <c r="F10" i="7" s="1"/>
  <c r="EC17" i="7"/>
  <c r="DW17" i="7"/>
  <c r="DQ17" i="7"/>
  <c r="DK17" i="7"/>
  <c r="DE17" i="7"/>
  <c r="CV17" i="7"/>
  <c r="CZ17" i="7" s="1"/>
  <c r="BY17" i="7"/>
  <c r="BD17" i="7"/>
  <c r="AX17" i="7"/>
  <c r="AL17" i="7"/>
  <c r="AF17" i="7"/>
  <c r="T17" i="7"/>
  <c r="N17" i="7"/>
  <c r="H17" i="7"/>
  <c r="EP16" i="7"/>
  <c r="EC16" i="7"/>
  <c r="DW16" i="7"/>
  <c r="DQ16" i="7"/>
  <c r="DK16" i="7"/>
  <c r="DE16" i="7"/>
  <c r="CV16" i="7"/>
  <c r="CZ16" i="7" s="1"/>
  <c r="BY16" i="7"/>
  <c r="CC16" i="7"/>
  <c r="BD16" i="7"/>
  <c r="AX16" i="7"/>
  <c r="AP16" i="7"/>
  <c r="AR16" i="7" s="1"/>
  <c r="AL16" i="7"/>
  <c r="AF16" i="7"/>
  <c r="T16" i="7"/>
  <c r="N16" i="7"/>
  <c r="H16" i="7"/>
  <c r="EP15" i="7"/>
  <c r="EC15" i="7"/>
  <c r="DW15" i="7"/>
  <c r="DQ15" i="7"/>
  <c r="DK15" i="7"/>
  <c r="DE15" i="7"/>
  <c r="CV15" i="7"/>
  <c r="CZ15" i="7" s="1"/>
  <c r="BY15" i="7"/>
  <c r="BS15" i="7"/>
  <c r="BM15" i="7"/>
  <c r="BD15" i="7"/>
  <c r="AX15" i="7"/>
  <c r="AL15" i="7"/>
  <c r="AF15" i="7"/>
  <c r="T15" i="7"/>
  <c r="N15" i="7"/>
  <c r="EC14" i="7"/>
  <c r="DW14" i="7"/>
  <c r="DQ14" i="7"/>
  <c r="DK14" i="7"/>
  <c r="DE14" i="7"/>
  <c r="CV14" i="7"/>
  <c r="CZ14" i="7" s="1"/>
  <c r="CQ14" i="7"/>
  <c r="BY14" i="7"/>
  <c r="BS14" i="7"/>
  <c r="BM14" i="7"/>
  <c r="BD14" i="7"/>
  <c r="AX14" i="7"/>
  <c r="AL14" i="7"/>
  <c r="AF14" i="7"/>
  <c r="T14" i="7"/>
  <c r="N14" i="7"/>
  <c r="EP13" i="7"/>
  <c r="EC13" i="7"/>
  <c r="CV13" i="7"/>
  <c r="CZ13" i="7" s="1"/>
  <c r="BY13" i="7"/>
  <c r="CC13" i="7"/>
  <c r="AX13" i="7"/>
  <c r="AP13" i="7"/>
  <c r="AR13" i="7" s="1"/>
  <c r="AL13" i="7"/>
  <c r="EP12" i="7"/>
  <c r="EC12" i="7"/>
  <c r="DW12" i="7"/>
  <c r="DQ12" i="7"/>
  <c r="DK12" i="7"/>
  <c r="DE12" i="7"/>
  <c r="CV12" i="7"/>
  <c r="CZ12" i="7" s="1"/>
  <c r="BY12" i="7"/>
  <c r="BM12" i="7"/>
  <c r="AX12" i="7"/>
  <c r="AL12" i="7"/>
  <c r="EP11" i="7"/>
  <c r="EC11" i="7"/>
  <c r="DW11" i="7"/>
  <c r="DQ11" i="7"/>
  <c r="DK11" i="7"/>
  <c r="DE11" i="7"/>
  <c r="CV11" i="7"/>
  <c r="CZ11" i="7" s="1"/>
  <c r="BY11" i="7"/>
  <c r="BS11" i="7"/>
  <c r="BD11" i="7"/>
  <c r="AX11" i="7"/>
  <c r="AL11" i="7"/>
  <c r="AF11" i="7"/>
  <c r="T11" i="7"/>
  <c r="H11" i="7"/>
  <c r="EP10" i="7"/>
  <c r="EC10" i="7"/>
  <c r="DW10" i="7"/>
  <c r="DQ10" i="7"/>
  <c r="DK10" i="7"/>
  <c r="DE10" i="7"/>
  <c r="CV10" i="7"/>
  <c r="CZ10" i="7" s="1"/>
  <c r="BY10" i="7"/>
  <c r="BS10" i="7"/>
  <c r="AX10" i="7"/>
  <c r="X10" i="7" l="1"/>
  <c r="J10" i="7"/>
  <c r="E7" i="9"/>
  <c r="L8" i="7"/>
  <c r="L11" i="7"/>
  <c r="E10" i="9"/>
  <c r="F10" i="9" s="1"/>
  <c r="E11" i="4"/>
  <c r="E11" i="9"/>
  <c r="F11" i="9" s="1"/>
  <c r="Q7" i="4"/>
  <c r="Q7" i="9"/>
  <c r="R7" i="9" s="1"/>
  <c r="E7" i="4"/>
  <c r="F7" i="9"/>
  <c r="E12" i="4"/>
  <c r="E12" i="9"/>
  <c r="F12" i="9" s="1"/>
  <c r="H13" i="7"/>
  <c r="E10" i="4"/>
  <c r="K7" i="4"/>
  <c r="AT11" i="7"/>
  <c r="Q8" i="4"/>
  <c r="H10" i="7"/>
  <c r="AR11" i="7"/>
  <c r="AR10" i="7"/>
  <c r="AT10" i="7"/>
  <c r="Z17" i="7"/>
  <c r="AB17" i="7"/>
  <c r="Z16" i="7"/>
  <c r="AB16" i="7"/>
  <c r="Z15" i="7"/>
  <c r="AB15" i="7"/>
  <c r="Z14" i="7"/>
  <c r="AB14" i="7"/>
  <c r="AB13" i="7"/>
  <c r="BH12" i="7"/>
  <c r="AB12" i="7"/>
  <c r="AB11" i="7"/>
  <c r="N11" i="7"/>
  <c r="H15" i="7"/>
  <c r="J15" i="7"/>
  <c r="H14" i="7"/>
  <c r="BH14" i="7" s="1"/>
  <c r="J14" i="7"/>
  <c r="D13" i="7"/>
  <c r="J13" i="7"/>
  <c r="D12" i="7"/>
  <c r="J12" i="7"/>
  <c r="CC10" i="7"/>
  <c r="CC12" i="7"/>
  <c r="CQ12" i="7"/>
  <c r="CQ10" i="7"/>
  <c r="EG10" i="7"/>
  <c r="CC11" i="7"/>
  <c r="CQ11" i="7"/>
  <c r="EG17" i="7"/>
  <c r="EG11" i="7"/>
  <c r="EG12" i="7"/>
  <c r="EG13" i="7"/>
  <c r="CC15" i="7"/>
  <c r="EG15" i="7"/>
  <c r="BH16" i="7"/>
  <c r="EG16" i="7"/>
  <c r="CQ17" i="7"/>
  <c r="CQ13" i="7"/>
  <c r="CC14" i="7"/>
  <c r="EG14" i="7"/>
  <c r="CQ15" i="7"/>
  <c r="CQ16" i="7"/>
  <c r="CC17" i="7"/>
  <c r="CZ18" i="7"/>
  <c r="EP18" i="7"/>
  <c r="BH17" i="7"/>
  <c r="D16" i="7"/>
  <c r="D17" i="7"/>
  <c r="AB10" i="7" l="1"/>
  <c r="Z10" i="7"/>
  <c r="G8" i="10"/>
  <c r="P8" i="7"/>
  <c r="H8" i="10" s="1"/>
  <c r="N8" i="7"/>
  <c r="G8" i="4"/>
  <c r="G8" i="9"/>
  <c r="H8" i="9" s="1"/>
  <c r="P11" i="7"/>
  <c r="K7" i="9"/>
  <c r="L7" i="9" s="1"/>
  <c r="D14" i="4"/>
  <c r="D14" i="9"/>
  <c r="D13" i="4"/>
  <c r="D13" i="9"/>
  <c r="D9" i="4"/>
  <c r="D9" i="9"/>
  <c r="D10" i="4"/>
  <c r="D10" i="9"/>
  <c r="D14" i="7"/>
  <c r="BH10" i="7"/>
  <c r="D11" i="7"/>
  <c r="BH11" i="7"/>
  <c r="BH15" i="7"/>
  <c r="D15" i="7"/>
  <c r="BH13" i="7"/>
  <c r="D10" i="7"/>
  <c r="CQ18" i="7"/>
  <c r="CR18" i="7" s="1"/>
  <c r="EG18" i="7"/>
  <c r="EH18" i="7" s="1"/>
  <c r="CC18" i="7"/>
  <c r="CD18" i="7" s="1"/>
  <c r="F7" i="4"/>
  <c r="BH8" i="7" l="1"/>
  <c r="D8" i="7"/>
  <c r="D8" i="10" s="1"/>
  <c r="D7" i="4"/>
  <c r="D7" i="9"/>
  <c r="D8" i="4"/>
  <c r="D8" i="9"/>
  <c r="D12" i="4"/>
  <c r="D12" i="9"/>
  <c r="D11" i="4"/>
  <c r="D11" i="9"/>
  <c r="BH18" i="7"/>
  <c r="AT14" i="4"/>
  <c r="AH14" i="4"/>
  <c r="AB14" i="4"/>
  <c r="V14" i="4"/>
  <c r="T14" i="4"/>
  <c r="R14" i="4"/>
  <c r="P14" i="4"/>
  <c r="N14" i="4"/>
  <c r="L14" i="4"/>
  <c r="J14" i="4"/>
  <c r="H14" i="4"/>
  <c r="F14" i="4"/>
  <c r="AT13" i="4"/>
  <c r="AH13" i="4"/>
  <c r="AB13" i="4"/>
  <c r="V13" i="4"/>
  <c r="T13" i="4"/>
  <c r="R13" i="4"/>
  <c r="N13" i="4"/>
  <c r="L13" i="4"/>
  <c r="J13" i="4"/>
  <c r="H13" i="4"/>
  <c r="F13" i="4"/>
  <c r="AT12" i="4"/>
  <c r="AH12" i="4"/>
  <c r="AB12" i="4"/>
  <c r="X12" i="4"/>
  <c r="V12" i="4"/>
  <c r="T12" i="4"/>
  <c r="R12" i="4"/>
  <c r="P12" i="4"/>
  <c r="N12" i="4"/>
  <c r="L12" i="4"/>
  <c r="J12" i="4"/>
  <c r="H12" i="4"/>
  <c r="F12" i="4"/>
  <c r="AT11" i="4"/>
  <c r="AR11" i="4"/>
  <c r="AH11" i="4"/>
  <c r="AB11" i="4"/>
  <c r="Z11" i="4"/>
  <c r="X11" i="4"/>
  <c r="V11" i="4"/>
  <c r="T11" i="4"/>
  <c r="R11" i="4"/>
  <c r="P11" i="4"/>
  <c r="N11" i="4"/>
  <c r="L11" i="4"/>
  <c r="J11" i="4"/>
  <c r="H11" i="4"/>
  <c r="F11" i="4"/>
  <c r="AT10" i="4"/>
  <c r="AH10" i="4"/>
  <c r="AB10" i="4"/>
  <c r="V10" i="4"/>
  <c r="T10" i="4"/>
  <c r="R10" i="4"/>
  <c r="N10" i="4"/>
  <c r="L10" i="4"/>
  <c r="J10" i="4"/>
  <c r="H10" i="4"/>
  <c r="F10" i="4"/>
  <c r="AT9" i="4"/>
  <c r="AH9" i="4"/>
  <c r="AB9" i="4"/>
  <c r="X9" i="4"/>
  <c r="V9" i="4"/>
  <c r="T9" i="4"/>
  <c r="R9" i="4"/>
  <c r="N9" i="4"/>
  <c r="L9" i="4"/>
  <c r="J9" i="4"/>
  <c r="H9" i="4"/>
  <c r="F9" i="4"/>
  <c r="AT8" i="4"/>
  <c r="AR8" i="4"/>
  <c r="AH8" i="4"/>
  <c r="AB8" i="4"/>
  <c r="X8" i="4"/>
  <c r="V8" i="4"/>
  <c r="T8" i="4"/>
  <c r="R8" i="4"/>
  <c r="P8" i="4"/>
  <c r="N8" i="4"/>
  <c r="L8" i="4"/>
  <c r="J8" i="4"/>
  <c r="H8" i="4"/>
  <c r="F8" i="4"/>
  <c r="AT7" i="4"/>
  <c r="AH7" i="4"/>
  <c r="AB7" i="4"/>
  <c r="V7" i="4"/>
  <c r="T7" i="4"/>
  <c r="R7" i="4"/>
  <c r="N7" i="4"/>
  <c r="L7" i="4"/>
  <c r="J7" i="4"/>
  <c r="H7" i="4"/>
  <c r="AP43" i="1" l="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7" i="1"/>
  <c r="AP16" i="1"/>
  <c r="AP15" i="1"/>
  <c r="AP14" i="1"/>
  <c r="AP13" i="1"/>
  <c r="AP12" i="1"/>
  <c r="AP11" i="1"/>
  <c r="AP10" i="1"/>
  <c r="AP9" i="1"/>
  <c r="AP8" i="1"/>
  <c r="AP7" i="1"/>
  <c r="AN42" i="1"/>
  <c r="AN41" i="1"/>
  <c r="AN40" i="1"/>
  <c r="AN39" i="1"/>
  <c r="AN38" i="1"/>
  <c r="AN33" i="1"/>
  <c r="AN32" i="1"/>
  <c r="AN31" i="1"/>
  <c r="AN30" i="1"/>
  <c r="AN29" i="1"/>
  <c r="AN28" i="1"/>
  <c r="AN26" i="1"/>
  <c r="AN25" i="1"/>
  <c r="AN24" i="1"/>
  <c r="AN23" i="1"/>
  <c r="AN21" i="1"/>
  <c r="AN20" i="1"/>
  <c r="AN19" i="1"/>
  <c r="AN11" i="1"/>
  <c r="AN10" i="1"/>
  <c r="AN8" i="1"/>
  <c r="AL4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L7"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F30" i="1"/>
  <c r="AF29" i="1"/>
  <c r="AF28" i="1"/>
  <c r="AF26" i="1"/>
  <c r="AF25" i="1"/>
  <c r="AF23" i="1"/>
  <c r="AF20" i="1"/>
  <c r="AF19" i="1"/>
  <c r="AF11" i="1"/>
  <c r="AF8" i="1"/>
  <c r="AD40" i="1"/>
  <c r="AD36" i="1"/>
  <c r="AD30" i="1"/>
  <c r="AD26" i="1"/>
  <c r="AD25" i="1"/>
  <c r="AD11" i="1"/>
  <c r="AD8"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T40" i="1"/>
  <c r="T39" i="1"/>
  <c r="T38" i="1"/>
  <c r="T37" i="1"/>
  <c r="T34" i="1"/>
  <c r="T33" i="1"/>
  <c r="T31" i="1"/>
  <c r="T30" i="1"/>
  <c r="T29" i="1"/>
  <c r="T28" i="1"/>
  <c r="T26" i="1"/>
  <c r="T25" i="1"/>
  <c r="T24" i="1"/>
  <c r="T23" i="1"/>
  <c r="T20" i="1"/>
  <c r="T19" i="1"/>
  <c r="T18" i="1"/>
  <c r="T11" i="1"/>
  <c r="T9" i="1"/>
  <c r="T8" i="1"/>
  <c r="R42" i="1"/>
  <c r="R41" i="1"/>
  <c r="R40" i="1"/>
  <c r="R39" i="1"/>
  <c r="R38" i="1"/>
  <c r="R36" i="1"/>
  <c r="R30" i="1"/>
  <c r="R29" i="1"/>
  <c r="R28" i="1"/>
  <c r="R27" i="1"/>
  <c r="R26" i="1"/>
  <c r="R25" i="1"/>
  <c r="R24" i="1"/>
  <c r="R23" i="1"/>
  <c r="R20" i="1"/>
  <c r="R19" i="1"/>
  <c r="R18" i="1"/>
  <c r="R14" i="1"/>
  <c r="R12" i="1"/>
  <c r="R11" i="1"/>
  <c r="R8"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alcChain>
</file>

<file path=xl/comments1.xml><?xml version="1.0" encoding="utf-8"?>
<comments xmlns="http://schemas.openxmlformats.org/spreadsheetml/2006/main">
  <authors>
    <author>Н.Н. Парада</author>
  </authors>
  <commentList>
    <comment ref="CW6" authorId="0">
      <text>
        <r>
          <rPr>
            <b/>
            <sz val="9"/>
            <color indexed="81"/>
            <rFont val="Tahoma"/>
            <family val="2"/>
            <charset val="204"/>
          </rPr>
          <t>Н.Н. Парада:</t>
        </r>
        <r>
          <rPr>
            <sz val="9"/>
            <color indexed="81"/>
            <rFont val="Tahoma"/>
            <family val="2"/>
            <charset val="204"/>
          </rPr>
          <t xml:space="preserve">
отс. Представлений =1</t>
        </r>
      </text>
    </comment>
    <comment ref="BY7" authorId="0">
      <text>
        <r>
          <rPr>
            <b/>
            <sz val="9"/>
            <color indexed="81"/>
            <rFont val="Tahoma"/>
            <family val="2"/>
            <charset val="204"/>
          </rPr>
          <t>Н.Н. Парада:</t>
        </r>
        <r>
          <rPr>
            <sz val="9"/>
            <color indexed="81"/>
            <rFont val="Tahoma"/>
            <family val="2"/>
            <charset val="204"/>
          </rPr>
          <t xml:space="preserve">
добавила 5+4 2.1+2.2</t>
        </r>
      </text>
    </comment>
    <comment ref="BY10" authorId="0">
      <text>
        <r>
          <rPr>
            <b/>
            <sz val="9"/>
            <color indexed="81"/>
            <rFont val="Tahoma"/>
            <family val="2"/>
            <charset val="204"/>
          </rPr>
          <t>Н.Н. Парада:</t>
        </r>
        <r>
          <rPr>
            <sz val="9"/>
            <color indexed="81"/>
            <rFont val="Tahoma"/>
            <family val="2"/>
            <charset val="204"/>
          </rPr>
          <t xml:space="preserve">
добавила 5+4 2.1+2.2</t>
        </r>
      </text>
    </comment>
    <comment ref="E16" authorId="0">
      <text>
        <r>
          <rPr>
            <b/>
            <sz val="9"/>
            <color indexed="81"/>
            <rFont val="Tahoma"/>
            <family val="2"/>
            <charset val="204"/>
          </rPr>
          <t>Н.Н. Парада:</t>
        </r>
        <r>
          <rPr>
            <sz val="9"/>
            <color indexed="81"/>
            <rFont val="Tahoma"/>
            <family val="2"/>
            <charset val="204"/>
          </rPr>
          <t xml:space="preserve">
лимиты уменьшились</t>
        </r>
      </text>
    </comment>
    <comment ref="BY33" authorId="0">
      <text>
        <r>
          <rPr>
            <b/>
            <sz val="9"/>
            <color indexed="81"/>
            <rFont val="Tahoma"/>
            <family val="2"/>
            <charset val="204"/>
          </rPr>
          <t>Н.Н. Парада:</t>
        </r>
        <r>
          <rPr>
            <sz val="9"/>
            <color indexed="81"/>
            <rFont val="Tahoma"/>
            <family val="2"/>
            <charset val="204"/>
          </rPr>
          <t xml:space="preserve">
добавила 5+4 2.1+2.2</t>
        </r>
      </text>
    </comment>
  </commentList>
</comments>
</file>

<file path=xl/sharedStrings.xml><?xml version="1.0" encoding="utf-8"?>
<sst xmlns="http://schemas.openxmlformats.org/spreadsheetml/2006/main" count="1138" uniqueCount="211">
  <si>
    <t>Ведение учета и составление бюджетной отчетности</t>
  </si>
  <si>
    <t>Исполнение представлений (предписаний) органов государственного финансового контроля</t>
  </si>
  <si>
    <t>Организация и осуществление внутреннего финансового аудита</t>
  </si>
  <si>
    <t>Качество планирования расходов</t>
  </si>
  <si>
    <t>Качество помесячного исполнения кассового плана в части расходов с учетом прогнозных значений</t>
  </si>
  <si>
    <t>Своевременность принятия бюджетных обязательств</t>
  </si>
  <si>
    <t>Несоответствие расчетно-платежных документов, представленных в министерство финансов Краснодарского края, требованиям бюджетного законодательства Российской Федерации</t>
  </si>
  <si>
    <t>Доля отклоненных планов-графиков (изменений в планы-графики) закупок, представленных в министерство финансов Краснодарского края в рамках возложенных функций по осуществлению контроля в сфере закупок</t>
  </si>
  <si>
    <t>Эффективность использования межбюджетных трансфертов, имеющих целевое назначение, полученных из федерального бюджета</t>
  </si>
  <si>
    <t>Доля неиспользованных на конец года бюджетных ассигнований (в части расходов на предоставление межбюджетных трансфертов)</t>
  </si>
  <si>
    <t>Эффективность управления кредиторской задолженностью по расчетам с поставщиками и подрядчиками</t>
  </si>
  <si>
    <t>Наличие просроченной кредиторской задолженности по расходам</t>
  </si>
  <si>
    <t>Приостановление операций по расходованию средств на лицевых счетах подведомственных главному администратору получателей средств краевого бюджета в связи с нарушением процедур исполнения судебных актов, предусматривающих обращение взыскания на средства краевого бюджета по обязательствам государственных казенных учреждений</t>
  </si>
  <si>
    <t>Качество планирования поступлений налоговых и неналоговых доходов краевого бюджета</t>
  </si>
  <si>
    <t>Качество администрирования доходов краевого бюджета по возврату неиспользованных остатков межбюджетных трансфертов, имеющих целевое назначение (далее – целевых остатков прошлых лет), в федеральный бюджет</t>
  </si>
  <si>
    <t>Качество администрирования доходов от возврата целевых остатков прошлых лет из местных бюджетов в краевой бюджет</t>
  </si>
  <si>
    <t>Качество управления просроченной дебиторской задолженностью краевого бюджета</t>
  </si>
  <si>
    <t>Нарушение требований к бюджетному учету, в том числе к составлению, представлению бюджетной отчетности</t>
  </si>
  <si>
    <t>1.1</t>
  </si>
  <si>
    <t>1.2</t>
  </si>
  <si>
    <t>1.3</t>
  </si>
  <si>
    <t>1.4</t>
  </si>
  <si>
    <t>1.5</t>
  </si>
  <si>
    <t>1.6</t>
  </si>
  <si>
    <t>1.7</t>
  </si>
  <si>
    <t>1.8</t>
  </si>
  <si>
    <t>1.10</t>
  </si>
  <si>
    <t>1.11</t>
  </si>
  <si>
    <t>1.12</t>
  </si>
  <si>
    <t>2.1</t>
  </si>
  <si>
    <t>2.2</t>
  </si>
  <si>
    <t>2.3</t>
  </si>
  <si>
    <t>2.4</t>
  </si>
  <si>
    <t>3.2</t>
  </si>
  <si>
    <t>4</t>
  </si>
  <si>
    <t>5.4</t>
  </si>
  <si>
    <t>6</t>
  </si>
  <si>
    <t>Код</t>
  </si>
  <si>
    <t>Оценка показателя</t>
  </si>
  <si>
    <t>801</t>
  </si>
  <si>
    <t>Законодательное Собрание Краснодарского края</t>
  </si>
  <si>
    <t>802</t>
  </si>
  <si>
    <t>Администрация Краснодарского края</t>
  </si>
  <si>
    <t>803</t>
  </si>
  <si>
    <t>Региональная энергетическая комиссия-департамент цен и тарифов Краснодарского края</t>
  </si>
  <si>
    <t>804</t>
  </si>
  <si>
    <t>Департамент потребительской сферы и регулирования рынка алкоголя Краснодарского края</t>
  </si>
  <si>
    <t>805</t>
  </si>
  <si>
    <t>Министерство финансов Краснодарского края</t>
  </si>
  <si>
    <t>807</t>
  </si>
  <si>
    <t>Департамент промышленной политики Краснодарского края</t>
  </si>
  <si>
    <t>808</t>
  </si>
  <si>
    <t>Департамент финансово-бюджетного надзора Краснодарского края</t>
  </si>
  <si>
    <t>809</t>
  </si>
  <si>
    <t>Управление записи актов гражданского состояния Краснодарского края</t>
  </si>
  <si>
    <t>810</t>
  </si>
  <si>
    <t>Контрольно-счетная палата Краснодарского края</t>
  </si>
  <si>
    <t>811</t>
  </si>
  <si>
    <t>Уполномоченный по правам человека в Краснодарском крае и его аппарат</t>
  </si>
  <si>
    <t>812</t>
  </si>
  <si>
    <t>Уполномоченный по правам ребенка в Краснодарском крае</t>
  </si>
  <si>
    <t>816</t>
  </si>
  <si>
    <t>Министерство экономики Краснодарского края</t>
  </si>
  <si>
    <t>819</t>
  </si>
  <si>
    <t>Министерство сельского хозяйства и перерабатывающей промышленности Краснодарского края</t>
  </si>
  <si>
    <t>820</t>
  </si>
  <si>
    <t>Министерство гражданской обороны и чрезвычайных ситуаций Краснодарского края</t>
  </si>
  <si>
    <t>821</t>
  </si>
  <si>
    <t>Департамент имущественных отношений Краснодарского края</t>
  </si>
  <si>
    <t>822</t>
  </si>
  <si>
    <t>Избирательная комиссия Краснодарского края</t>
  </si>
  <si>
    <t>823</t>
  </si>
  <si>
    <t>Министерство топливно-энергетического комплекса и жилищно-коммунального хозяйства Краснодарского края</t>
  </si>
  <si>
    <t>824</t>
  </si>
  <si>
    <t>Департамент строительства Краснодарского края</t>
  </si>
  <si>
    <t>825</t>
  </si>
  <si>
    <t>Министерство образования, науки и молодежной политики Краснодарского края</t>
  </si>
  <si>
    <t>826</t>
  </si>
  <si>
    <t>Министерство культуры Краснодарского края</t>
  </si>
  <si>
    <t>827</t>
  </si>
  <si>
    <t>Департамент информационной политики Краснодарского края</t>
  </si>
  <si>
    <t>828</t>
  </si>
  <si>
    <t>Министерство здравоохранения Краснодарского края</t>
  </si>
  <si>
    <t>829</t>
  </si>
  <si>
    <t>Министерство физической культуры и спорта Краснодарского края</t>
  </si>
  <si>
    <t>830</t>
  </si>
  <si>
    <t>Министерство труда и социального развития Краснодарского края</t>
  </si>
  <si>
    <t>831</t>
  </si>
  <si>
    <t>Департамент по архитектуре и градостроительству Краснодарского края</t>
  </si>
  <si>
    <t>832</t>
  </si>
  <si>
    <t>Департамент по делам казачества, военным вопросам и работе с допризывной молодежью Краснодарского края</t>
  </si>
  <si>
    <t>833</t>
  </si>
  <si>
    <t>Департамент ветеринарии Краснодарского края</t>
  </si>
  <si>
    <t>835</t>
  </si>
  <si>
    <t>Департамент по надзору в строительной сфере Краснодарского края</t>
  </si>
  <si>
    <t>836</t>
  </si>
  <si>
    <t>Департамент по обеспечению деятельности мировых судей Краснодарского края</t>
  </si>
  <si>
    <t>839</t>
  </si>
  <si>
    <t>Департамент инвестиций и развития малого и среднего предпринимательства Краснодарского края</t>
  </si>
  <si>
    <t>840</t>
  </si>
  <si>
    <t>Государственная жилищная инспекция Краснодарского края</t>
  </si>
  <si>
    <t>842</t>
  </si>
  <si>
    <t>Министерство транспорта и дорожного хозяйства Краснодарского края</t>
  </si>
  <si>
    <t>847</t>
  </si>
  <si>
    <t>Министерство курортов, туризма и олимпийского наследия Краснодарского края</t>
  </si>
  <si>
    <t>854</t>
  </si>
  <si>
    <t>Министерство природных ресурсов Краснодарского края</t>
  </si>
  <si>
    <t>856</t>
  </si>
  <si>
    <t>Департамент по регулированию контрактной системы Краснодарского края</t>
  </si>
  <si>
    <t>857</t>
  </si>
  <si>
    <t>Департамент информатизации и связи Краснодарского края</t>
  </si>
  <si>
    <t>858</t>
  </si>
  <si>
    <t>Уполномоченный по защите прав предпринимателей в Краснодарском крае и его аппарат</t>
  </si>
  <si>
    <t>Отклонение от целевого значения, %</t>
  </si>
  <si>
    <t>Доля неиспользованных на конец года бюджетных ассигнований</t>
  </si>
  <si>
    <t>Управление расходами краевого бюджета</t>
  </si>
  <si>
    <t>Управление доходами краевого бюджета</t>
  </si>
  <si>
    <t xml:space="preserve">Наличие на официальном сайте в сети Интернет по размещению информации о государственных и муниципальных учреждениях (www.bus.gov.ru) сведений о государственных учреждениях </t>
  </si>
  <si>
    <t>Управление активами (имуществом)</t>
  </si>
  <si>
    <t>не применялся</t>
  </si>
  <si>
    <t>Наименование главного распорядителя средств краевого бюджета, главного администратора доходов краевого бюджета, главного администратора источников финансирования дефицита краевого бюджета</t>
  </si>
  <si>
    <t>Итоговая оценка</t>
  </si>
  <si>
    <t>Рейтинг</t>
  </si>
  <si>
    <t>Отчет о результатах мониторинга качества финансового менеджмента главных распорядителей средств краевого бюджета, главных администраторов доходов краевого бюджета, главных администраторов источников финансирования дефицита краевого бюджета по итогам 2019 года</t>
  </si>
  <si>
    <t>901</t>
  </si>
  <si>
    <t>902</t>
  </si>
  <si>
    <t>905</t>
  </si>
  <si>
    <t>910</t>
  </si>
  <si>
    <t>925</t>
  </si>
  <si>
    <t>926</t>
  </si>
  <si>
    <t>929</t>
  </si>
  <si>
    <t>934</t>
  </si>
  <si>
    <t>Совет муниципального образования Гулькевичский район</t>
  </si>
  <si>
    <t>Администрация муниципального образования Гулькевичский район</t>
  </si>
  <si>
    <t>Контрольно-счетная палата муниципального образования Гулькевичский район</t>
  </si>
  <si>
    <t>Управление образования администрации муниципального образования Гулькевичский район</t>
  </si>
  <si>
    <t>Финансовое управление администрации муниципального образования Гулькевичский район</t>
  </si>
  <si>
    <t>Отдел культуры администрации муниципального образования Гулькевичский район</t>
  </si>
  <si>
    <t>Отдел физической физической культуры и спорта администрации муниципального образования Гулькевичский район</t>
  </si>
  <si>
    <t>Отдел по делам молодежи  администрации муниципального образования Гулькевичский район</t>
  </si>
  <si>
    <t>Несоответствие расчетно-платежных документов, представленных в финансовое управление, требованиям бюджетного законодательства Российской Федерации</t>
  </si>
  <si>
    <t>Доля отклоненных планов-графиков (изменений в планы-графики) закупок, представленных в финансовое управление в рамках возложенных функций по осуществлению контроля в сфере закупок</t>
  </si>
  <si>
    <t>Эффективность использования межбюджетных трансфертов, имеющих целевое назначение, полученных из краевого бюджета</t>
  </si>
  <si>
    <t>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 предусматривающих обращение взыскания на средства местного бюджета по обязательствам муниципальных казенных учреждений</t>
  </si>
  <si>
    <t>Качество планирования поступлений налоговых и неналоговых доходов местного бюджета</t>
  </si>
  <si>
    <t>Эффективность управления просроченной дебиторской задолженностью по расчетам с дебиторами по доходам</t>
  </si>
  <si>
    <t>Наличие утвержденной методики прогнозирования поступлений доходоа в бюджет</t>
  </si>
  <si>
    <t>Исполнение представлений (предписаний) органов государственного (муниципального) финансового контроля</t>
  </si>
  <si>
    <t>5.1</t>
  </si>
  <si>
    <t>Наличие ведомственных (внутренних) актов, обеспечивающих осуществление внутреннего финансового аудита</t>
  </si>
  <si>
    <t>5.2</t>
  </si>
  <si>
    <t>5.3</t>
  </si>
  <si>
    <t>5.5</t>
  </si>
  <si>
    <t>Наличие утвержденного годового плана внутреннего финансового аудита</t>
  </si>
  <si>
    <t>Фактическое осуществление внутреннего финансового аудита</t>
  </si>
  <si>
    <t>Наличие годовой отчетности о результатах осуществления внутреннего финансового аудита</t>
  </si>
  <si>
    <t xml:space="preserve">Наличие на официальном сайте в сети Интернет по размещению информации о государственных и муниципальных учреждениях (www.bus.gov.ru) сведений о муниципальных учреждениях </t>
  </si>
  <si>
    <t>1.9</t>
  </si>
  <si>
    <t>Значение показателя</t>
  </si>
  <si>
    <t>Вес показателя</t>
  </si>
  <si>
    <t>Количество баллов</t>
  </si>
  <si>
    <t>распределить вес по группам</t>
  </si>
  <si>
    <t>Степень достоверности бюджетной отчетности</t>
  </si>
  <si>
    <t>3.1</t>
  </si>
  <si>
    <t>среднее значение</t>
  </si>
  <si>
    <t>альфа</t>
  </si>
  <si>
    <t xml:space="preserve">&lt;=15 </t>
  </si>
  <si>
    <t>&gt;=97</t>
  </si>
  <si>
    <t>&lt;=0,02</t>
  </si>
  <si>
    <t>&lt;10%</t>
  </si>
  <si>
    <t>&lt;=10%</t>
  </si>
  <si>
    <t>&gt;=97%</t>
  </si>
  <si>
    <t>&lt;=1,5%</t>
  </si>
  <si>
    <t>=0</t>
  </si>
  <si>
    <t>=1</t>
  </si>
  <si>
    <t>&lt;=105</t>
  </si>
  <si>
    <t>&lt;-0,5</t>
  </si>
  <si>
    <t>&gt;==99%</t>
  </si>
  <si>
    <t>максимально возможное количество баллов</t>
  </si>
  <si>
    <t xml:space="preserve">Целевое значение показателя </t>
  </si>
  <si>
    <t>целевое значение показателя</t>
  </si>
  <si>
    <t>количество баллов ГАБС по направлению мониторинга</t>
  </si>
  <si>
    <t>набранный процент от максимально возможного количество баллов по направлению мониторинга</t>
  </si>
  <si>
    <t>Наличие утвержденной методики прогнозирования поступлений доходов в бюджет</t>
  </si>
  <si>
    <t>Управление доходами местного бюджета</t>
  </si>
  <si>
    <t>3.1.</t>
  </si>
  <si>
    <t>Управление расходами местного бюджета</t>
  </si>
  <si>
    <t>1.1.</t>
  </si>
  <si>
    <t>1.2.</t>
  </si>
  <si>
    <t>1.3.</t>
  </si>
  <si>
    <t>1.4.</t>
  </si>
  <si>
    <t>1.5.</t>
  </si>
  <si>
    <t>1.6.</t>
  </si>
  <si>
    <t>1.7.</t>
  </si>
  <si>
    <t>1.8.</t>
  </si>
  <si>
    <t>1.9.</t>
  </si>
  <si>
    <t>2.1.</t>
  </si>
  <si>
    <t>2.2.</t>
  </si>
  <si>
    <t>2.3.</t>
  </si>
  <si>
    <t>3.2.</t>
  </si>
  <si>
    <t>5.1.</t>
  </si>
  <si>
    <t>5.2.</t>
  </si>
  <si>
    <t>5.3.</t>
  </si>
  <si>
    <t>5.4.</t>
  </si>
  <si>
    <t>5.5.</t>
  </si>
  <si>
    <t>Отчет о результатах мониторинга качества финансового менеджмента главных распорядителей средств бюджета муниципального образования Гулькевичский район, главных администраторов доходов бюджета муниципального образования Гулькевичский район, главных администраторов источников финансирования дефицита бюджета муниципального образования Гулькевичский район по итогам 2020 года</t>
  </si>
  <si>
    <t>Отчет о результатах мониторинга качества финансового менеджмента главных распорядителей средств краевого бюджета, главных администраторов доходов краевого бюджета, главных администраторов источников финансирования дефицита краевого бюджета по итогам 2020 года</t>
  </si>
  <si>
    <t>Совет Гулькевичского городского поселения Гулькевичского района</t>
  </si>
  <si>
    <t>Администрация  Гулькевичского городского поселения Гулькевичского района</t>
  </si>
  <si>
    <t>991</t>
  </si>
  <si>
    <t>992</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</si>
</sst>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quot;р.&quot;_-;\-* #,##0.00&quot;р.&quot;_-;_-* &quot;-&quot;??&quot;р.&quot;_-;_-@_-"/>
    <numFmt numFmtId="164" formatCode="_-* #,##0.00\ &quot;₽&quot;_-;\-* #,##0.00\ &quot;₽&quot;_-;_-* &quot;-&quot;??\ &quot;₽&quot;_-;_-@_-"/>
    <numFmt numFmtId="165" formatCode="#,##0.000;[Red]\-#,##0.000"/>
    <numFmt numFmtId="166" formatCode="_-* #,##0.00\ &quot;р.&quot;_-;\-* #,##0.00\ &quot;р.&quot;_-;_-* &quot;-&quot;??\ &quot;р.&quot;_-;_-@_-"/>
    <numFmt numFmtId="167" formatCode="#,##0.0_ ;[Red]\-#,##0.0\ "/>
    <numFmt numFmtId="168" formatCode="#,##0_ ;[Red]\-#,##0\ "/>
    <numFmt numFmtId="169" formatCode="#,##0.000_ ;[Red]\-#,##0.000\ "/>
    <numFmt numFmtId="170" formatCode="#,##0.00_ ;[Red]\-#,##0.00\ "/>
    <numFmt numFmtId="171" formatCode="#,##0.0"/>
    <numFmt numFmtId="172" formatCode="#,##0.000"/>
    <numFmt numFmtId="173" formatCode="0.0"/>
    <numFmt numFmtId="174" formatCode="0.000"/>
  </numFmts>
  <fonts count="4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Cyr"/>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0"/>
      <color indexed="62"/>
      <name val="Arial Cyr"/>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i/>
      <sz val="8"/>
      <color indexed="23"/>
      <name val="Calibri"/>
      <family val="2"/>
      <charset val="204"/>
    </font>
    <font>
      <sz val="11"/>
      <name val="Calibri"/>
      <family val="2"/>
      <charset val="204"/>
    </font>
    <font>
      <sz val="8"/>
      <name val="Arial Cyr"/>
      <charset val="204"/>
    </font>
    <font>
      <sz val="10"/>
      <name val="Times New Roman"/>
      <family val="1"/>
      <charset val="204"/>
    </font>
    <font>
      <sz val="8"/>
      <name val="Arial"/>
      <family val="2"/>
      <charset val="204"/>
    </font>
    <font>
      <i/>
      <sz val="8"/>
      <color indexed="23"/>
      <name val="Calibri"/>
      <family val="2"/>
      <charset val="204"/>
      <scheme val="minor"/>
    </font>
    <font>
      <sz val="11"/>
      <name val="Calibri"/>
      <family val="2"/>
      <charset val="204"/>
      <scheme val="minor"/>
    </font>
    <font>
      <sz val="11"/>
      <color theme="1"/>
      <name val="Times New Roman"/>
      <family val="1"/>
      <charset val="204"/>
    </font>
    <font>
      <sz val="11"/>
      <color theme="1"/>
      <name val="Calibri"/>
      <family val="2"/>
      <scheme val="minor"/>
    </font>
    <font>
      <sz val="11"/>
      <color theme="1"/>
      <name val="Calibri"/>
      <family val="2"/>
      <charset val="204"/>
    </font>
    <font>
      <sz val="10"/>
      <color theme="1"/>
      <name val="Times New Roman"/>
      <family val="1"/>
      <charset val="204"/>
    </font>
    <font>
      <sz val="9"/>
      <name val="Times New Roman"/>
      <family val="1"/>
      <charset val="204"/>
    </font>
    <font>
      <sz val="9"/>
      <color theme="1"/>
      <name val="Calibri"/>
      <family val="2"/>
      <charset val="204"/>
      <scheme val="minor"/>
    </font>
    <font>
      <sz val="9"/>
      <color indexed="81"/>
      <name val="Tahoma"/>
      <family val="2"/>
      <charset val="204"/>
    </font>
    <font>
      <b/>
      <sz val="9"/>
      <color indexed="81"/>
      <name val="Tahoma"/>
      <family val="2"/>
      <charset val="204"/>
    </font>
    <font>
      <sz val="12"/>
      <name val="Times New Roman"/>
      <family val="1"/>
      <charset val="204"/>
    </font>
    <font>
      <sz val="12"/>
      <color theme="1"/>
      <name val="Times New Roman"/>
      <family val="1"/>
      <charset val="204"/>
    </font>
    <font>
      <sz val="12"/>
      <color rgb="FFFF0000"/>
      <name val="Times New Roman"/>
      <family val="1"/>
      <charset val="204"/>
    </font>
    <font>
      <sz val="14"/>
      <name val="Times New Roman"/>
      <family val="1"/>
      <charset val="204"/>
    </font>
    <font>
      <sz val="14"/>
      <color theme="1"/>
      <name val="Times New Roman"/>
      <family val="1"/>
      <charset val="204"/>
    </font>
    <font>
      <sz val="13"/>
      <name val="Times New Roman"/>
      <family val="1"/>
      <charset val="204"/>
    </font>
  </fonts>
  <fills count="4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64"/>
      </patternFill>
    </fill>
    <fill>
      <patternFill patternType="darkDown">
        <fgColor indexed="10"/>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15"/>
      </patternFill>
    </fill>
    <fill>
      <patternFill patternType="solid">
        <fgColor indexed="15"/>
        <bgColor indexed="64"/>
      </patternFill>
    </fill>
    <fill>
      <patternFill patternType="solid">
        <fgColor indexed="13"/>
      </patternFill>
    </fill>
    <fill>
      <patternFill patternType="solid">
        <fgColor indexed="13"/>
        <bgColor indexed="64"/>
      </patternFill>
    </fill>
    <fill>
      <patternFill patternType="solid">
        <fgColor indexed="41"/>
      </patternFill>
    </fill>
    <fill>
      <patternFill patternType="solid">
        <fgColor indexed="41"/>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0"/>
        <bgColor indexed="64"/>
      </patternFill>
    </fill>
    <fill>
      <patternFill patternType="solid">
        <fgColor indexed="9"/>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37">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8"/>
      </right>
      <top style="thin">
        <color indexed="8"/>
      </top>
      <bottom/>
      <diagonal/>
    </border>
    <border>
      <left style="thin">
        <color indexed="64"/>
      </left>
      <right/>
      <top style="thin">
        <color indexed="64"/>
      </top>
      <bottom/>
      <diagonal/>
    </border>
    <border>
      <left style="thin">
        <color indexed="64"/>
      </left>
      <right style="thin">
        <color indexed="8"/>
      </right>
      <top/>
      <bottom/>
      <diagonal/>
    </border>
    <border>
      <left/>
      <right/>
      <top style="thin">
        <color indexed="64"/>
      </top>
      <bottom style="thin">
        <color indexed="64"/>
      </bottom>
      <diagonal/>
    </border>
    <border>
      <left style="thin">
        <color indexed="64"/>
      </left>
      <right style="thin">
        <color indexed="64"/>
      </right>
      <top/>
      <bottom style="thin">
        <color indexed="8"/>
      </bottom>
      <diagonal/>
    </border>
  </borders>
  <cellStyleXfs count="14625">
    <xf numFmtId="0" fontId="0" fillId="0" borderId="0"/>
    <xf numFmtId="0" fontId="3" fillId="0" borderId="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22" borderId="4" applyNumberFormat="0">
      <alignment horizontal="righ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4"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49" fontId="3" fillId="21" borderId="4">
      <alignment horizontal="left" vertical="top"/>
    </xf>
    <xf numFmtId="49" fontId="9" fillId="0" borderId="4">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14"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9" fillId="0" borderId="4">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4" fillId="25" borderId="5">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4"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9" fillId="0" borderId="4">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14"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9" fillId="0" borderId="4">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3" fillId="3" borderId="4">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4" fillId="26" borderId="5">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4"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4" fillId="28" borderId="5">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4"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4" fillId="30" borderId="5">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4"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3" fillId="31" borderId="4">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4"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 fillId="0" borderId="0"/>
    <xf numFmtId="0" fontId="4"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12" borderId="11" applyNumberFormat="0">
      <alignment horizontal="right" vertical="top"/>
    </xf>
    <xf numFmtId="0" fontId="3" fillId="3"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4"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4"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27"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4"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20" fillId="22" borderId="4">
      <alignment horizontal="center"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20" fillId="22" borderId="4">
      <alignment horizontal="center"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3" fillId="22" borderId="4">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0" borderId="0"/>
    <xf numFmtId="0" fontId="3" fillId="22" borderId="4" applyNumberFormat="0">
      <alignment horizontal="right" vertical="top" wrapText="1"/>
    </xf>
    <xf numFmtId="0" fontId="3" fillId="22" borderId="4">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35" borderId="12" applyNumberFormat="0" applyFont="0" applyAlignment="0" applyProtection="0"/>
    <xf numFmtId="0" fontId="3" fillId="35" borderId="12" applyNumberFormat="0" applyFont="0" applyAlignment="0" applyProtection="0"/>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3" fillId="3" borderId="4">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2" fillId="0" borderId="5">
      <alignment horizontal="lef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righ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2" borderId="4" applyNumberFormat="0">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4" fillId="28" borderId="5">
      <alignment horizontal="left" vertical="top" wrapText="1"/>
    </xf>
    <xf numFmtId="0" fontId="4" fillId="28" borderId="5">
      <alignment horizontal="left" vertical="top" wrapText="1"/>
    </xf>
    <xf numFmtId="0" fontId="4" fillId="28" borderId="5">
      <alignment horizontal="left" vertical="top" wrapText="1"/>
    </xf>
    <xf numFmtId="0" fontId="1" fillId="28"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30"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32" borderId="5">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1" fillId="24" borderId="5">
      <alignment horizontal="left" vertical="top"/>
    </xf>
    <xf numFmtId="49" fontId="1" fillId="24" borderId="5">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4" fillId="24" borderId="5">
      <alignment horizontal="left" vertical="top"/>
    </xf>
    <xf numFmtId="49" fontId="1" fillId="24" borderId="5">
      <alignment horizontal="lef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4" fillId="28" borderId="5">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4" fillId="0"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3" borderId="4">
      <alignment horizontal="left" vertical="top" wrapText="1"/>
    </xf>
    <xf numFmtId="0" fontId="1" fillId="26" borderId="5">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3" borderId="5" applyNumberFormat="0">
      <alignment horizontal="right" vertical="top"/>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3" borderId="5" applyNumberFormat="0">
      <alignment horizontal="right" vertical="top"/>
    </xf>
    <xf numFmtId="0" fontId="3" fillId="3" borderId="4">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49" fontId="1" fillId="24" borderId="5">
      <alignment horizontal="left" vertical="top"/>
    </xf>
    <xf numFmtId="0" fontId="3" fillId="27" borderId="4">
      <alignment horizontal="left" vertical="top" wrapText="1"/>
    </xf>
    <xf numFmtId="49" fontId="1" fillId="24" borderId="5">
      <alignment horizontal="left" vertical="top"/>
    </xf>
    <xf numFmtId="49" fontId="1" fillId="24" borderId="5">
      <alignment horizontal="left" vertical="top"/>
    </xf>
    <xf numFmtId="0" fontId="1" fillId="28" borderId="5">
      <alignment horizontal="left" vertical="top" wrapText="1"/>
    </xf>
    <xf numFmtId="49" fontId="1" fillId="24" borderId="5">
      <alignment horizontal="left" vertical="top"/>
    </xf>
    <xf numFmtId="0" fontId="1" fillId="28" borderId="5">
      <alignment horizontal="left" vertical="top" wrapText="1"/>
    </xf>
    <xf numFmtId="49" fontId="1" fillId="24" borderId="5">
      <alignment horizontal="left" vertical="top"/>
    </xf>
    <xf numFmtId="49" fontId="1" fillId="24" borderId="5">
      <alignment horizontal="lef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49" fontId="1" fillId="24" borderId="5">
      <alignment horizontal="left" vertical="top"/>
    </xf>
    <xf numFmtId="49" fontId="1" fillId="24" borderId="5">
      <alignment horizontal="left" vertical="top"/>
    </xf>
    <xf numFmtId="0" fontId="3" fillId="27" borderId="4">
      <alignment horizontal="left" vertical="top" wrapText="1"/>
    </xf>
    <xf numFmtId="0" fontId="1" fillId="28" borderId="5">
      <alignment horizontal="left" vertical="top" wrapText="1"/>
    </xf>
    <xf numFmtId="49" fontId="1" fillId="24" borderId="5">
      <alignment horizontal="left" vertical="top"/>
    </xf>
    <xf numFmtId="0" fontId="1" fillId="30" borderId="5">
      <alignment horizontal="left" vertical="top" wrapText="1"/>
    </xf>
    <xf numFmtId="49" fontId="1" fillId="24" borderId="5">
      <alignment horizontal="left" vertical="top"/>
    </xf>
    <xf numFmtId="49" fontId="1" fillId="24" borderId="5">
      <alignment horizontal="left" vertical="top"/>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49" fontId="1" fillId="24" borderId="5">
      <alignment horizontal="left" vertical="top"/>
    </xf>
    <xf numFmtId="49" fontId="1" fillId="24" borderId="5">
      <alignment horizontal="left" vertical="top"/>
    </xf>
    <xf numFmtId="0" fontId="1" fillId="30" borderId="5">
      <alignment horizontal="left" vertical="top" wrapText="1"/>
    </xf>
    <xf numFmtId="0" fontId="1" fillId="30" borderId="5">
      <alignment horizontal="left" vertical="top" wrapText="1"/>
    </xf>
    <xf numFmtId="49" fontId="1" fillId="24" borderId="5">
      <alignment horizontal="left" vertical="top"/>
    </xf>
    <xf numFmtId="0" fontId="1" fillId="30" borderId="5">
      <alignment horizontal="left" vertical="top" wrapText="1"/>
    </xf>
    <xf numFmtId="49" fontId="1" fillId="24" borderId="5">
      <alignment horizontal="left" vertical="top"/>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30" borderId="5">
      <alignment horizontal="left" vertical="top" wrapText="1"/>
    </xf>
    <xf numFmtId="0" fontId="1" fillId="30"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0" fontId="3" fillId="0" borderId="4">
      <alignment horizontal="left" vertical="top" wrapText="1"/>
    </xf>
    <xf numFmtId="0" fontId="1" fillId="25" borderId="5">
      <alignment horizontal="left" vertical="top" wrapText="1"/>
    </xf>
    <xf numFmtId="0" fontId="1" fillId="25" borderId="5">
      <alignment horizontal="left" vertical="top" wrapText="1"/>
    </xf>
    <xf numFmtId="0" fontId="3" fillId="0"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0"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32" borderId="5">
      <alignment horizontal="left" vertical="top" wrapText="1"/>
    </xf>
    <xf numFmtId="0" fontId="1" fillId="26" borderId="5">
      <alignment horizontal="left" vertical="top" wrapText="1"/>
    </xf>
    <xf numFmtId="0" fontId="3" fillId="31"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3" fillId="31"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1" fillId="32" borderId="5">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0"/>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3" fillId="0" borderId="0"/>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4"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2" borderId="11"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4" fillId="0"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49" fontId="3" fillId="21" borderId="4">
      <alignment horizontal="left" vertical="top"/>
    </xf>
    <xf numFmtId="49" fontId="3" fillId="21" borderId="4">
      <alignment horizontal="left" vertical="top"/>
    </xf>
    <xf numFmtId="0" fontId="1" fillId="26" borderId="11" applyNumberFormat="0">
      <alignment horizontal="right" vertical="top"/>
    </xf>
    <xf numFmtId="49" fontId="1" fillId="24" borderId="5">
      <alignment horizontal="left" vertical="top"/>
    </xf>
    <xf numFmtId="0" fontId="1" fillId="26" borderId="11" applyNumberFormat="0">
      <alignment horizontal="righ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0" fontId="1" fillId="26" borderId="11" applyNumberFormat="0">
      <alignment horizontal="right" vertical="top"/>
    </xf>
    <xf numFmtId="0" fontId="1" fillId="26" borderId="11" applyNumberFormat="0">
      <alignment horizontal="righ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3" fillId="21" borderId="4">
      <alignment horizontal="left" vertical="top"/>
    </xf>
    <xf numFmtId="49" fontId="4" fillId="24" borderId="5">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0" fontId="1" fillId="0" borderId="5" applyNumberFormat="0">
      <alignment horizontal="right" vertical="top"/>
    </xf>
    <xf numFmtId="49" fontId="3" fillId="21" borderId="4">
      <alignment horizontal="left" vertical="top"/>
    </xf>
    <xf numFmtId="0" fontId="1" fillId="0" borderId="5" applyNumberFormat="0">
      <alignment horizontal="right" vertical="top"/>
    </xf>
    <xf numFmtId="49" fontId="3" fillId="21" borderId="4">
      <alignment horizontal="left" vertical="top"/>
    </xf>
    <xf numFmtId="49" fontId="3" fillId="21" borderId="4">
      <alignment horizontal="left" vertical="top"/>
    </xf>
    <xf numFmtId="0" fontId="1" fillId="0" borderId="5" applyNumberFormat="0">
      <alignment horizontal="righ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5" borderId="11" applyNumberFormat="0">
      <alignment horizontal="right" vertical="top"/>
    </xf>
    <xf numFmtId="0" fontId="1" fillId="26"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0" borderId="5" applyNumberFormat="0">
      <alignment horizontal="right" vertical="top"/>
    </xf>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3" fillId="27" borderId="4">
      <alignment horizontal="left" vertical="top" wrapText="1"/>
    </xf>
    <xf numFmtId="0" fontId="1" fillId="28" borderId="5">
      <alignment horizontal="left" vertical="top" wrapText="1"/>
    </xf>
    <xf numFmtId="0" fontId="1" fillId="0" borderId="5" applyNumberFormat="0">
      <alignment horizontal="right" vertical="top"/>
    </xf>
    <xf numFmtId="0" fontId="1" fillId="28"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7" borderId="4">
      <alignment horizontal="left" vertical="top" wrapText="1"/>
    </xf>
    <xf numFmtId="0" fontId="1" fillId="0" borderId="5" applyNumberFormat="0">
      <alignment horizontal="right" vertical="top"/>
    </xf>
    <xf numFmtId="0" fontId="1" fillId="28" borderId="5">
      <alignment horizontal="left" vertical="top" wrapText="1"/>
    </xf>
    <xf numFmtId="0" fontId="1" fillId="0" borderId="5" applyNumberFormat="0">
      <alignment horizontal="right" vertical="top"/>
    </xf>
    <xf numFmtId="0" fontId="1" fillId="28"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7" borderId="4">
      <alignment horizontal="left" vertical="top" wrapText="1"/>
    </xf>
    <xf numFmtId="0" fontId="1" fillId="0" borderId="5" applyNumberFormat="0">
      <alignment horizontal="right" vertical="top"/>
    </xf>
    <xf numFmtId="0" fontId="1" fillId="28" borderId="5">
      <alignment horizontal="left" vertical="top" wrapText="1"/>
    </xf>
    <xf numFmtId="0" fontId="1" fillId="28" borderId="5">
      <alignment horizontal="left" vertical="top" wrapText="1"/>
    </xf>
    <xf numFmtId="0" fontId="1" fillId="0" borderId="5"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3" fillId="29" borderId="4">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30" borderId="5">
      <alignment horizontal="left" vertical="top" wrapText="1"/>
    </xf>
    <xf numFmtId="0" fontId="1" fillId="28" borderId="11" applyNumberFormat="0">
      <alignment horizontal="right" vertical="top"/>
    </xf>
    <xf numFmtId="0" fontId="1" fillId="30" borderId="5">
      <alignment horizontal="left" vertical="top" wrapText="1"/>
    </xf>
    <xf numFmtId="0" fontId="4" fillId="30" borderId="5">
      <alignment horizontal="left" vertical="top" wrapText="1"/>
    </xf>
    <xf numFmtId="0" fontId="1" fillId="28" borderId="11" applyNumberFormat="0">
      <alignment horizontal="right" vertical="top"/>
    </xf>
    <xf numFmtId="0" fontId="3" fillId="29" borderId="4">
      <alignment horizontal="left" vertical="top" wrapText="1"/>
    </xf>
    <xf numFmtId="0" fontId="1" fillId="28" borderId="11" applyNumberFormat="0">
      <alignment horizontal="right" vertical="top"/>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28" borderId="11" applyNumberFormat="0">
      <alignment horizontal="right" vertical="top"/>
    </xf>
    <xf numFmtId="0" fontId="1" fillId="0" borderId="5">
      <alignment horizontal="left" vertical="top" wrapText="1"/>
    </xf>
    <xf numFmtId="0" fontId="1" fillId="28" borderId="11" applyNumberFormat="0">
      <alignment horizontal="right" vertical="top"/>
    </xf>
    <xf numFmtId="0" fontId="1" fillId="0" borderId="5">
      <alignment horizontal="left" vertical="top" wrapText="1"/>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pplyNumberFormat="0">
      <alignment horizontal="right" vertical="top"/>
    </xf>
    <xf numFmtId="0" fontId="1" fillId="0" borderId="5">
      <alignment horizontal="left" vertical="top" wrapText="1"/>
    </xf>
    <xf numFmtId="0" fontId="1" fillId="0" borderId="5">
      <alignment horizontal="left" vertical="top" wrapText="1"/>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9" borderId="4">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4" fillId="30" borderId="5">
      <alignment horizontal="left" vertical="top" wrapText="1"/>
    </xf>
    <xf numFmtId="0" fontId="1" fillId="0"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0" borderId="5">
      <alignment horizontal="left" vertical="top" wrapText="1"/>
    </xf>
    <xf numFmtId="0" fontId="4" fillId="0"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3" fillId="0" borderId="0"/>
    <xf numFmtId="0" fontId="3" fillId="0" borderId="0"/>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3" fillId="27" borderId="11" applyNumberFormat="0">
      <alignment horizontal="right" vertical="top"/>
    </xf>
    <xf numFmtId="0" fontId="1" fillId="0" borderId="0"/>
    <xf numFmtId="49" fontId="3" fillId="21" borderId="4">
      <alignment horizontal="left" vertical="top"/>
    </xf>
    <xf numFmtId="0" fontId="3" fillId="12" borderId="11" applyNumberFormat="0">
      <alignment horizontal="right" vertical="top"/>
    </xf>
    <xf numFmtId="0" fontId="3" fillId="12" borderId="11" applyNumberFormat="0">
      <alignment horizontal="right" vertical="top"/>
    </xf>
    <xf numFmtId="0" fontId="3" fillId="31" borderId="4">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5" applyNumberFormat="0">
      <alignment horizontal="right" vertical="top"/>
    </xf>
    <xf numFmtId="0" fontId="3" fillId="0" borderId="0"/>
    <xf numFmtId="0" fontId="3" fillId="0" borderId="0"/>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8" borderId="5">
      <alignment horizontal="left" vertical="top" wrapText="1"/>
    </xf>
    <xf numFmtId="0" fontId="4" fillId="28"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4" fillId="23"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3" fillId="27" borderId="11" applyNumberFormat="0">
      <alignment horizontal="right" vertical="top"/>
    </xf>
    <xf numFmtId="0" fontId="1" fillId="0" borderId="0"/>
    <xf numFmtId="0" fontId="1" fillId="0" borderId="0"/>
    <xf numFmtId="0" fontId="3" fillId="27" borderId="11" applyNumberFormat="0">
      <alignment horizontal="right" vertical="top"/>
    </xf>
    <xf numFmtId="0" fontId="3" fillId="31" borderId="4">
      <alignment horizontal="left" vertical="top" wrapText="1"/>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49" fontId="3" fillId="21" borderId="4">
      <alignment horizontal="left" vertical="top"/>
    </xf>
    <xf numFmtId="0" fontId="3" fillId="31" borderId="4">
      <alignment horizontal="left" vertical="top" wrapText="1"/>
    </xf>
    <xf numFmtId="49" fontId="3" fillId="21" borderId="4">
      <alignment horizontal="left" vertical="top"/>
    </xf>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49" fontId="32" fillId="24" borderId="5">
      <alignment horizontal="left" vertical="top"/>
    </xf>
    <xf numFmtId="0" fontId="32" fillId="0" borderId="5">
      <alignment horizontal="left" vertical="top" wrapText="1"/>
    </xf>
    <xf numFmtId="0" fontId="32" fillId="25" borderId="5">
      <alignment horizontal="left" vertical="top" wrapText="1"/>
    </xf>
    <xf numFmtId="0" fontId="32" fillId="30" borderId="5">
      <alignment horizontal="left" vertical="top" wrapText="1"/>
    </xf>
    <xf numFmtId="0" fontId="32" fillId="28" borderId="5">
      <alignment horizontal="left" vertical="top" wrapText="1"/>
    </xf>
    <xf numFmtId="0" fontId="32" fillId="0" borderId="5" applyNumberFormat="0">
      <alignment horizontal="right" vertical="top"/>
    </xf>
    <xf numFmtId="0" fontId="32" fillId="0" borderId="5" applyNumberFormat="0">
      <alignment horizontal="right" vertical="top"/>
    </xf>
    <xf numFmtId="0" fontId="1" fillId="32" borderId="5">
      <alignment horizontal="left" vertical="top" wrapText="1"/>
    </xf>
    <xf numFmtId="0" fontId="30" fillId="0" borderId="0">
      <alignment horizontal="left" vertical="top"/>
    </xf>
    <xf numFmtId="49" fontId="32" fillId="0" borderId="5">
      <alignment horizontal="left" vertical="top" wrapText="1"/>
    </xf>
    <xf numFmtId="49" fontId="31" fillId="0" borderId="5">
      <alignment horizontal="left" vertical="top" wrapText="1"/>
    </xf>
    <xf numFmtId="0" fontId="1" fillId="25" borderId="11" applyNumberFormat="0">
      <alignment horizontal="right" vertical="top"/>
    </xf>
    <xf numFmtId="0" fontId="1" fillId="28" borderId="11" applyNumberFormat="0">
      <alignment horizontal="right" vertical="top"/>
    </xf>
    <xf numFmtId="0" fontId="1" fillId="26" borderId="11" applyNumberFormat="0">
      <alignment horizontal="right" vertical="top"/>
    </xf>
    <xf numFmtId="0" fontId="3" fillId="22" borderId="4" applyNumberFormat="0">
      <alignment horizontal="right" vertical="top" wrapText="1"/>
    </xf>
    <xf numFmtId="0" fontId="3" fillId="0" borderId="4" applyNumberFormat="0">
      <alignment horizontal="right" vertical="top"/>
    </xf>
    <xf numFmtId="0" fontId="3" fillId="23" borderId="4" applyNumberFormat="0">
      <alignment horizontal="right" vertical="top"/>
    </xf>
    <xf numFmtId="49" fontId="3" fillId="21" borderId="4">
      <alignment horizontal="left" vertical="top"/>
    </xf>
    <xf numFmtId="49" fontId="9" fillId="0" borderId="4">
      <alignment horizontal="left" vertical="top"/>
    </xf>
    <xf numFmtId="0" fontId="3" fillId="12" borderId="4">
      <alignment horizontal="left" vertical="top" wrapText="1"/>
    </xf>
    <xf numFmtId="0" fontId="9" fillId="0" borderId="4">
      <alignment horizontal="left" vertical="top" wrapText="1"/>
    </xf>
    <xf numFmtId="0" fontId="3" fillId="3" borderId="4">
      <alignment horizontal="left" vertical="top" wrapText="1"/>
    </xf>
    <xf numFmtId="0" fontId="3" fillId="27" borderId="4">
      <alignment horizontal="left" vertical="top" wrapText="1"/>
    </xf>
    <xf numFmtId="0" fontId="3" fillId="29" borderId="4">
      <alignment horizontal="left" vertical="top" wrapText="1"/>
    </xf>
    <xf numFmtId="0" fontId="3" fillId="31" borderId="4">
      <alignment horizontal="left" vertical="top" wrapText="1"/>
    </xf>
    <xf numFmtId="0" fontId="3" fillId="0" borderId="4">
      <alignment horizontal="left" vertical="top" wrapText="1"/>
    </xf>
    <xf numFmtId="0" fontId="13" fillId="0" borderId="0">
      <alignment horizontal="left" vertical="top"/>
    </xf>
    <xf numFmtId="0" fontId="3" fillId="12" borderId="11" applyNumberFormat="0">
      <alignment horizontal="right" vertical="top"/>
    </xf>
    <xf numFmtId="0" fontId="3" fillId="3" borderId="11"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27" borderId="11" applyNumberFormat="0">
      <alignment horizontal="right" vertical="top"/>
    </xf>
    <xf numFmtId="0" fontId="3" fillId="0" borderId="4" applyNumberFormat="0">
      <alignment horizontal="right" vertical="top"/>
    </xf>
    <xf numFmtId="49" fontId="20" fillId="22" borderId="4">
      <alignment horizontal="center" vertical="top" wrapText="1"/>
    </xf>
    <xf numFmtId="49" fontId="3" fillId="0" borderId="4">
      <alignment horizontal="left" vertical="top" wrapText="1"/>
    </xf>
    <xf numFmtId="0" fontId="3" fillId="22" borderId="4">
      <alignment horizontal="left" vertical="top" wrapText="1"/>
    </xf>
    <xf numFmtId="0" fontId="3" fillId="0" borderId="4">
      <alignment horizontal="left" vertical="top" wrapText="1"/>
    </xf>
    <xf numFmtId="0" fontId="1" fillId="26" borderId="11" applyNumberFormat="0">
      <alignment horizontal="right" vertical="top"/>
    </xf>
    <xf numFmtId="0" fontId="32" fillId="30" borderId="5">
      <alignment horizontal="left" vertical="top" wrapText="1"/>
    </xf>
    <xf numFmtId="0" fontId="1" fillId="25" borderId="11" applyNumberFormat="0">
      <alignment horizontal="right" vertical="top"/>
    </xf>
    <xf numFmtId="0" fontId="32" fillId="28" borderId="5">
      <alignment horizontal="left" vertical="top" wrapText="1"/>
    </xf>
    <xf numFmtId="0" fontId="32" fillId="0" borderId="5" applyNumberFormat="0">
      <alignment horizontal="right" vertical="top"/>
    </xf>
    <xf numFmtId="0" fontId="30" fillId="0" borderId="0">
      <alignment horizontal="left" vertical="top"/>
    </xf>
    <xf numFmtId="0" fontId="1" fillId="28" borderId="11" applyNumberFormat="0">
      <alignment horizontal="right" vertical="top"/>
    </xf>
    <xf numFmtId="49" fontId="32" fillId="0" borderId="5">
      <alignment horizontal="left" vertical="top" wrapText="1"/>
    </xf>
    <xf numFmtId="49" fontId="31" fillId="0" borderId="5">
      <alignment horizontal="left" vertical="top" wrapText="1"/>
    </xf>
    <xf numFmtId="0" fontId="32" fillId="0" borderId="5" applyNumberFormat="0">
      <alignment horizontal="right" vertical="top"/>
    </xf>
    <xf numFmtId="0" fontId="32" fillId="25" borderId="5">
      <alignment horizontal="left" vertical="top" wrapText="1"/>
    </xf>
    <xf numFmtId="0" fontId="32" fillId="0" borderId="5">
      <alignment horizontal="left" vertical="top" wrapText="1"/>
    </xf>
    <xf numFmtId="49" fontId="32" fillId="24" borderId="5">
      <alignment horizontal="left" vertical="top"/>
    </xf>
    <xf numFmtId="0" fontId="1" fillId="32" borderId="5">
      <alignment horizontal="left" vertical="top" wrapText="1"/>
    </xf>
    <xf numFmtId="49" fontId="20" fillId="22" borderId="4">
      <alignment horizontal="center" vertical="top" wrapText="1"/>
    </xf>
    <xf numFmtId="0" fontId="3" fillId="22" borderId="4">
      <alignment horizontal="left" vertical="top" wrapText="1"/>
    </xf>
    <xf numFmtId="49" fontId="1" fillId="24" borderId="5">
      <alignment horizontal="left" vertical="top"/>
    </xf>
    <xf numFmtId="0" fontId="33" fillId="0" borderId="0"/>
    <xf numFmtId="44" fontId="33" fillId="0" borderId="0" applyFont="0" applyFill="0" applyBorder="0" applyAlignment="0" applyProtection="0"/>
    <xf numFmtId="0" fontId="24" fillId="0" borderId="0"/>
    <xf numFmtId="0" fontId="24" fillId="0" borderId="0"/>
    <xf numFmtId="0" fontId="1" fillId="2" borderId="1" applyNumberFormat="0" applyFont="0" applyAlignment="0" applyProtection="0"/>
    <xf numFmtId="0" fontId="4" fillId="7" borderId="0" applyNumberFormat="0" applyBorder="0" applyAlignment="0" applyProtection="0"/>
    <xf numFmtId="0" fontId="4" fillId="8" borderId="0" applyNumberFormat="0" applyBorder="0" applyAlignment="0" applyProtection="0"/>
    <xf numFmtId="0" fontId="4" fillId="38" borderId="0" applyNumberFormat="0" applyBorder="0" applyAlignment="0" applyProtection="0"/>
    <xf numFmtId="0" fontId="4" fillId="35"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21" borderId="0" applyNumberFormat="0" applyBorder="0" applyAlignment="0" applyProtection="0"/>
    <xf numFmtId="0" fontId="4" fillId="34" borderId="0" applyNumberFormat="0" applyBorder="0" applyAlignment="0" applyProtection="0"/>
    <xf numFmtId="0" fontId="4" fillId="9" borderId="0" applyNumberFormat="0" applyBorder="0" applyAlignment="0" applyProtection="0"/>
    <xf numFmtId="0" fontId="4" fillId="34"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21"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166" fontId="4"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164" fontId="33"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4" fillId="0" borderId="0"/>
    <xf numFmtId="0" fontId="1" fillId="0" borderId="0"/>
    <xf numFmtId="0" fontId="1" fillId="0" borderId="0"/>
    <xf numFmtId="164" fontId="1" fillId="0" borderId="0" applyFont="0" applyFill="0" applyBorder="0" applyAlignment="0" applyProtection="0"/>
    <xf numFmtId="0" fontId="33"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164" fontId="1" fillId="0" borderId="0" applyFont="0" applyFill="0" applyBorder="0" applyAlignment="0" applyProtection="0"/>
    <xf numFmtId="0" fontId="24" fillId="0" borderId="0"/>
    <xf numFmtId="0" fontId="3" fillId="0" borderId="0"/>
  </cellStyleXfs>
  <cellXfs count="250">
    <xf numFmtId="0" fontId="0" fillId="0" borderId="0" xfId="0"/>
    <xf numFmtId="0" fontId="28" fillId="22" borderId="4" xfId="3564" applyFont="1">
      <alignment horizontal="left" vertical="top" wrapText="1"/>
    </xf>
    <xf numFmtId="165" fontId="28" fillId="0" borderId="4" xfId="435" applyNumberFormat="1" applyFont="1">
      <alignment horizontal="right" vertical="top"/>
    </xf>
    <xf numFmtId="0" fontId="28" fillId="37" borderId="4" xfId="1014" applyFont="1" applyFill="1" applyAlignment="1">
      <alignment horizontal="center" vertical="top" wrapText="1"/>
    </xf>
    <xf numFmtId="0" fontId="35" fillId="0" borderId="0" xfId="0" applyFont="1"/>
    <xf numFmtId="0" fontId="28" fillId="0" borderId="0" xfId="0" applyFont="1"/>
    <xf numFmtId="167" fontId="28" fillId="0" borderId="4" xfId="435" applyNumberFormat="1" applyFont="1">
      <alignment horizontal="right" vertical="top"/>
    </xf>
    <xf numFmtId="0" fontId="35" fillId="37" borderId="0" xfId="0" applyFont="1" applyFill="1"/>
    <xf numFmtId="49" fontId="28" fillId="22" borderId="4" xfId="3326" applyFont="1">
      <alignment horizontal="center" vertical="top" wrapText="1"/>
    </xf>
    <xf numFmtId="165" fontId="28" fillId="0" borderId="4" xfId="435" applyNumberFormat="1" applyFont="1" applyAlignment="1">
      <alignment horizontal="center" vertical="top"/>
    </xf>
    <xf numFmtId="49" fontId="28" fillId="22" borderId="23" xfId="3326" applyFont="1" applyBorder="1">
      <alignment horizontal="center" vertical="top" wrapText="1"/>
    </xf>
    <xf numFmtId="0" fontId="28" fillId="22" borderId="23" xfId="3564" applyFont="1" applyBorder="1">
      <alignment horizontal="left" vertical="top" wrapText="1"/>
    </xf>
    <xf numFmtId="165" fontId="28" fillId="39" borderId="4" xfId="435" applyNumberFormat="1" applyFont="1" applyFill="1">
      <alignment horizontal="right" vertical="top"/>
    </xf>
    <xf numFmtId="169" fontId="28" fillId="0" borderId="23" xfId="435" applyNumberFormat="1" applyFont="1" applyBorder="1">
      <alignment horizontal="right" vertical="top"/>
    </xf>
    <xf numFmtId="167" fontId="28" fillId="39" borderId="4" xfId="435" applyNumberFormat="1" applyFont="1" applyFill="1">
      <alignment horizontal="right" vertical="top"/>
    </xf>
    <xf numFmtId="0" fontId="31" fillId="0" borderId="0" xfId="0" applyFont="1"/>
    <xf numFmtId="168" fontId="28" fillId="0" borderId="23" xfId="435" applyNumberFormat="1" applyFont="1" applyBorder="1">
      <alignment horizontal="right" vertical="top"/>
    </xf>
    <xf numFmtId="0" fontId="0" fillId="0" borderId="0" xfId="0"/>
    <xf numFmtId="169" fontId="35" fillId="0" borderId="0" xfId="0" applyNumberFormat="1" applyFont="1"/>
    <xf numFmtId="167" fontId="28" fillId="37" borderId="4" xfId="435" applyNumberFormat="1" applyFont="1" applyFill="1">
      <alignment horizontal="right" vertical="top"/>
    </xf>
    <xf numFmtId="169" fontId="0" fillId="0" borderId="0" xfId="0" applyNumberFormat="1"/>
    <xf numFmtId="0" fontId="0" fillId="37" borderId="0" xfId="0" applyFill="1"/>
    <xf numFmtId="170" fontId="0" fillId="37" borderId="0" xfId="0" applyNumberFormat="1" applyFill="1"/>
    <xf numFmtId="167" fontId="28" fillId="40" borderId="4" xfId="435" applyNumberFormat="1" applyFont="1" applyFill="1">
      <alignment horizontal="right" vertical="top"/>
    </xf>
    <xf numFmtId="0" fontId="35" fillId="37" borderId="5" xfId="0" applyFont="1" applyFill="1" applyBorder="1"/>
    <xf numFmtId="0" fontId="35" fillId="37" borderId="24" xfId="0" applyFont="1" applyFill="1" applyBorder="1"/>
    <xf numFmtId="49" fontId="28" fillId="37" borderId="23" xfId="3326" applyFont="1" applyFill="1" applyBorder="1">
      <alignment horizontal="center" vertical="top" wrapText="1"/>
    </xf>
    <xf numFmtId="0" fontId="28" fillId="37" borderId="23" xfId="3564" applyFont="1" applyFill="1" applyBorder="1">
      <alignment horizontal="left" vertical="top" wrapText="1"/>
    </xf>
    <xf numFmtId="49" fontId="28" fillId="37" borderId="4" xfId="3326" applyFont="1" applyFill="1">
      <alignment horizontal="center" vertical="top" wrapText="1"/>
    </xf>
    <xf numFmtId="0" fontId="28" fillId="37" borderId="4" xfId="3564" applyFont="1" applyFill="1">
      <alignment horizontal="left" vertical="top" wrapText="1"/>
    </xf>
    <xf numFmtId="49" fontId="28" fillId="37" borderId="32" xfId="3326" applyFont="1" applyFill="1" applyBorder="1">
      <alignment horizontal="center" vertical="top" wrapText="1"/>
    </xf>
    <xf numFmtId="0" fontId="28" fillId="37" borderId="32" xfId="3564" applyFont="1" applyFill="1" applyBorder="1">
      <alignment horizontal="left" vertical="top" wrapText="1"/>
    </xf>
    <xf numFmtId="0" fontId="0" fillId="37" borderId="5" xfId="0" applyFill="1" applyBorder="1"/>
    <xf numFmtId="0" fontId="28" fillId="37" borderId="23" xfId="1014" applyFont="1" applyFill="1" applyBorder="1" applyAlignment="1">
      <alignment horizontal="center" vertical="top" wrapText="1"/>
    </xf>
    <xf numFmtId="171" fontId="35" fillId="37" borderId="5" xfId="0" applyNumberFormat="1" applyFont="1" applyFill="1" applyBorder="1"/>
    <xf numFmtId="165" fontId="28" fillId="0" borderId="4" xfId="435" applyNumberFormat="1" applyFont="1" applyFill="1">
      <alignment horizontal="right" vertical="top"/>
    </xf>
    <xf numFmtId="168" fontId="40" fillId="37" borderId="23" xfId="435" applyNumberFormat="1" applyFont="1" applyFill="1" applyBorder="1">
      <alignment horizontal="right" vertical="top"/>
    </xf>
    <xf numFmtId="169" fontId="40" fillId="37" borderId="23" xfId="435" applyNumberFormat="1" applyFont="1" applyFill="1" applyBorder="1">
      <alignment horizontal="right" vertical="top"/>
    </xf>
    <xf numFmtId="165" fontId="40" fillId="37" borderId="4" xfId="435" applyNumberFormat="1" applyFont="1" applyFill="1">
      <alignment horizontal="right" vertical="top"/>
    </xf>
    <xf numFmtId="169" fontId="40" fillId="37" borderId="4" xfId="435" applyNumberFormat="1" applyFont="1" applyFill="1">
      <alignment horizontal="right" vertical="top"/>
    </xf>
    <xf numFmtId="167" fontId="40" fillId="37" borderId="4" xfId="435" applyNumberFormat="1" applyFont="1" applyFill="1">
      <alignment horizontal="right" vertical="top"/>
    </xf>
    <xf numFmtId="0" fontId="40" fillId="37" borderId="4" xfId="1014" applyFont="1" applyFill="1" applyAlignment="1">
      <alignment horizontal="center" vertical="top" wrapText="1"/>
    </xf>
    <xf numFmtId="4" fontId="40" fillId="37" borderId="4" xfId="1014" applyNumberFormat="1" applyFont="1" applyFill="1" applyAlignment="1">
      <alignment horizontal="center" vertical="top" wrapText="1"/>
    </xf>
    <xf numFmtId="167" fontId="40" fillId="37" borderId="14" xfId="435" applyNumberFormat="1" applyFont="1" applyFill="1" applyBorder="1">
      <alignment horizontal="right" vertical="top"/>
    </xf>
    <xf numFmtId="165" fontId="40" fillId="37" borderId="5" xfId="435" applyNumberFormat="1" applyFont="1" applyFill="1" applyBorder="1">
      <alignment horizontal="right" vertical="top"/>
    </xf>
    <xf numFmtId="49" fontId="40" fillId="37" borderId="4" xfId="1014" applyNumberFormat="1" applyFont="1" applyFill="1" applyAlignment="1">
      <alignment horizontal="center" vertical="top" wrapText="1"/>
    </xf>
    <xf numFmtId="167" fontId="40" fillId="37" borderId="23" xfId="435" applyNumberFormat="1" applyFont="1" applyFill="1" applyBorder="1">
      <alignment horizontal="right" vertical="top"/>
    </xf>
    <xf numFmtId="0" fontId="41" fillId="37" borderId="0" xfId="0" applyFont="1" applyFill="1"/>
    <xf numFmtId="165" fontId="40" fillId="37" borderId="23" xfId="435" applyNumberFormat="1" applyFont="1" applyFill="1" applyBorder="1">
      <alignment horizontal="right" vertical="top"/>
    </xf>
    <xf numFmtId="0" fontId="40" fillId="37" borderId="26" xfId="1014" applyFont="1" applyFill="1" applyBorder="1" applyAlignment="1">
      <alignment horizontal="center" vertical="top" wrapText="1"/>
    </xf>
    <xf numFmtId="167" fontId="40" fillId="37" borderId="26" xfId="435" applyNumberFormat="1" applyFont="1" applyFill="1" applyBorder="1">
      <alignment horizontal="right" vertical="top"/>
    </xf>
    <xf numFmtId="168" fontId="40" fillId="37" borderId="4" xfId="435" applyNumberFormat="1" applyFont="1" applyFill="1">
      <alignment horizontal="right" vertical="top"/>
    </xf>
    <xf numFmtId="0" fontId="40" fillId="37" borderId="23" xfId="1014" applyFont="1" applyFill="1" applyBorder="1" applyAlignment="1">
      <alignment horizontal="center" vertical="top" wrapText="1"/>
    </xf>
    <xf numFmtId="165" fontId="40" fillId="37" borderId="23" xfId="435" applyNumberFormat="1" applyFont="1" applyFill="1" applyBorder="1" applyAlignment="1">
      <alignment horizontal="right" vertical="top"/>
    </xf>
    <xf numFmtId="169" fontId="40" fillId="37" borderId="14" xfId="435" applyNumberFormat="1" applyFont="1" applyFill="1" applyBorder="1">
      <alignment horizontal="right" vertical="top"/>
    </xf>
    <xf numFmtId="0" fontId="41" fillId="37" borderId="5" xfId="0" applyFont="1" applyFill="1" applyBorder="1"/>
    <xf numFmtId="0" fontId="40" fillId="37" borderId="5" xfId="1014" applyFont="1" applyFill="1" applyBorder="1" applyAlignment="1">
      <alignment horizontal="center" vertical="top" wrapText="1"/>
    </xf>
    <xf numFmtId="167" fontId="40" fillId="37" borderId="5" xfId="435" applyNumberFormat="1" applyFont="1" applyFill="1" applyBorder="1">
      <alignment horizontal="right" vertical="top"/>
    </xf>
    <xf numFmtId="165" fontId="40" fillId="37" borderId="4" xfId="435" applyNumberFormat="1" applyFont="1" applyFill="1" applyAlignment="1">
      <alignment horizontal="right" vertical="top"/>
    </xf>
    <xf numFmtId="168" fontId="40" fillId="37" borderId="34" xfId="435" applyNumberFormat="1" applyFont="1" applyFill="1" applyBorder="1">
      <alignment horizontal="right" vertical="top"/>
    </xf>
    <xf numFmtId="169" fontId="40" fillId="37" borderId="34" xfId="435" applyNumberFormat="1" applyFont="1" applyFill="1" applyBorder="1">
      <alignment horizontal="right" vertical="top"/>
    </xf>
    <xf numFmtId="169" fontId="40" fillId="37" borderId="32" xfId="435" applyNumberFormat="1" applyFont="1" applyFill="1" applyBorder="1">
      <alignment horizontal="right" vertical="top"/>
    </xf>
    <xf numFmtId="167" fontId="40" fillId="37" borderId="32" xfId="435" applyNumberFormat="1" applyFont="1" applyFill="1" applyBorder="1">
      <alignment horizontal="right" vertical="top"/>
    </xf>
    <xf numFmtId="0" fontId="40" fillId="37" borderId="32" xfId="1014" applyFont="1" applyFill="1" applyBorder="1" applyAlignment="1">
      <alignment horizontal="center" vertical="top" wrapText="1"/>
    </xf>
    <xf numFmtId="165" fontId="40" fillId="37" borderId="32" xfId="435" applyNumberFormat="1" applyFont="1" applyFill="1" applyBorder="1">
      <alignment horizontal="right" vertical="top"/>
    </xf>
    <xf numFmtId="49" fontId="40" fillId="37" borderId="32" xfId="1014" applyNumberFormat="1" applyFont="1" applyFill="1" applyBorder="1" applyAlignment="1">
      <alignment horizontal="center" vertical="top" wrapText="1"/>
    </xf>
    <xf numFmtId="0" fontId="40" fillId="37" borderId="24" xfId="1014" applyFont="1" applyFill="1" applyBorder="1" applyAlignment="1">
      <alignment horizontal="center" vertical="top" wrapText="1"/>
    </xf>
    <xf numFmtId="168" fontId="40" fillId="37" borderId="32" xfId="435" applyNumberFormat="1" applyFont="1" applyFill="1" applyBorder="1">
      <alignment horizontal="right" vertical="top"/>
    </xf>
    <xf numFmtId="165" fontId="40" fillId="37" borderId="32" xfId="435" applyNumberFormat="1" applyFont="1" applyFill="1" applyBorder="1" applyAlignment="1">
      <alignment horizontal="right" vertical="top"/>
    </xf>
    <xf numFmtId="169" fontId="40" fillId="37" borderId="17" xfId="435" applyNumberFormat="1" applyFont="1" applyFill="1" applyBorder="1">
      <alignment horizontal="right" vertical="top"/>
    </xf>
    <xf numFmtId="0" fontId="41" fillId="37" borderId="24" xfId="0" applyFont="1" applyFill="1" applyBorder="1"/>
    <xf numFmtId="0" fontId="35" fillId="0" borderId="0" xfId="0" applyFont="1" applyFill="1"/>
    <xf numFmtId="49" fontId="28" fillId="0" borderId="4" xfId="3326" applyFont="1" applyFill="1">
      <alignment horizontal="center" vertical="top" wrapText="1"/>
    </xf>
    <xf numFmtId="49" fontId="28" fillId="0" borderId="23" xfId="3326" applyFont="1" applyFill="1" applyBorder="1">
      <alignment horizontal="center" vertical="top" wrapText="1"/>
    </xf>
    <xf numFmtId="0" fontId="28" fillId="0" borderId="0" xfId="0" applyFont="1" applyFill="1"/>
    <xf numFmtId="0" fontId="28" fillId="0" borderId="4" xfId="1014" applyFont="1" applyFill="1" applyAlignment="1">
      <alignment horizontal="center" vertical="top" wrapText="1"/>
    </xf>
    <xf numFmtId="0" fontId="28" fillId="0" borderId="23" xfId="3564" applyFont="1" applyFill="1" applyBorder="1">
      <alignment horizontal="left" vertical="top" wrapText="1"/>
    </xf>
    <xf numFmtId="168" fontId="28" fillId="0" borderId="23" xfId="435" applyNumberFormat="1" applyFont="1" applyFill="1" applyBorder="1">
      <alignment horizontal="right" vertical="top"/>
    </xf>
    <xf numFmtId="169" fontId="28" fillId="0" borderId="23" xfId="435" applyNumberFormat="1" applyFont="1" applyFill="1" applyBorder="1">
      <alignment horizontal="right" vertical="top"/>
    </xf>
    <xf numFmtId="167" fontId="28" fillId="0" borderId="4" xfId="435" applyNumberFormat="1" applyFont="1" applyFill="1">
      <alignment horizontal="right" vertical="top"/>
    </xf>
    <xf numFmtId="0" fontId="28" fillId="0" borderId="4" xfId="3564" applyFont="1" applyFill="1">
      <alignment horizontal="left" vertical="top" wrapText="1"/>
    </xf>
    <xf numFmtId="0" fontId="0" fillId="0" borderId="0" xfId="0" applyFill="1"/>
    <xf numFmtId="165" fontId="28" fillId="0" borderId="4" xfId="435" applyNumberFormat="1" applyFont="1" applyFill="1" applyAlignment="1">
      <alignment horizontal="right" vertical="top"/>
    </xf>
    <xf numFmtId="0" fontId="35" fillId="37" borderId="26" xfId="0" applyFont="1" applyFill="1" applyBorder="1" applyAlignment="1">
      <alignment horizontal="center" vertical="top" wrapText="1"/>
    </xf>
    <xf numFmtId="0" fontId="28" fillId="37" borderId="22" xfId="1014" applyFont="1" applyFill="1" applyBorder="1" applyAlignment="1">
      <alignment horizontal="center" vertical="top" wrapText="1"/>
    </xf>
    <xf numFmtId="0" fontId="28" fillId="37" borderId="19" xfId="1014" applyFont="1" applyFill="1" applyBorder="1" applyAlignment="1">
      <alignment horizontal="center" vertical="top" wrapText="1"/>
    </xf>
    <xf numFmtId="0" fontId="28" fillId="37" borderId="34" xfId="1014" applyFont="1" applyFill="1" applyBorder="1" applyAlignment="1">
      <alignment horizontal="center" vertical="top" wrapText="1"/>
    </xf>
    <xf numFmtId="49" fontId="28" fillId="37" borderId="17" xfId="3326" applyFont="1" applyFill="1" applyBorder="1" applyAlignment="1">
      <alignment vertical="top" wrapText="1"/>
    </xf>
    <xf numFmtId="49" fontId="28" fillId="37" borderId="5" xfId="3326" applyFont="1" applyFill="1" applyBorder="1" applyAlignment="1">
      <alignment horizontal="center" vertical="top" wrapText="1"/>
    </xf>
    <xf numFmtId="49" fontId="28" fillId="37" borderId="5" xfId="3326" applyFont="1" applyFill="1" applyBorder="1" applyAlignment="1">
      <alignment vertical="top" wrapText="1"/>
    </xf>
    <xf numFmtId="49" fontId="28" fillId="37" borderId="33" xfId="3326" applyFont="1" applyFill="1" applyBorder="1" applyAlignment="1">
      <alignment vertical="top" wrapText="1"/>
    </xf>
    <xf numFmtId="49" fontId="28" fillId="37" borderId="28" xfId="3326" applyFont="1" applyFill="1" applyBorder="1" applyAlignment="1">
      <alignment vertical="top" wrapText="1"/>
    </xf>
    <xf numFmtId="49" fontId="28" fillId="37" borderId="35" xfId="3326" applyFont="1" applyFill="1" applyBorder="1" applyAlignment="1">
      <alignment horizontal="center" vertical="top" wrapText="1"/>
    </xf>
    <xf numFmtId="0" fontId="28" fillId="37" borderId="0" xfId="0" applyFont="1" applyFill="1"/>
    <xf numFmtId="0" fontId="28" fillId="37" borderId="5" xfId="1014" applyFont="1" applyFill="1" applyBorder="1" applyAlignment="1">
      <alignment horizontal="center" vertical="top" wrapText="1"/>
    </xf>
    <xf numFmtId="172" fontId="40" fillId="37" borderId="4" xfId="435" applyNumberFormat="1" applyFont="1" applyFill="1">
      <alignment horizontal="right" vertical="top"/>
    </xf>
    <xf numFmtId="165" fontId="42" fillId="37" borderId="4" xfId="435" applyNumberFormat="1" applyFont="1" applyFill="1">
      <alignment horizontal="right" vertical="top"/>
    </xf>
    <xf numFmtId="172" fontId="40" fillId="37" borderId="32" xfId="435" applyNumberFormat="1" applyFont="1" applyFill="1" applyBorder="1">
      <alignment horizontal="right" vertical="top"/>
    </xf>
    <xf numFmtId="167" fontId="0" fillId="37" borderId="5" xfId="0" applyNumberFormat="1" applyFill="1" applyBorder="1"/>
    <xf numFmtId="171" fontId="0" fillId="37" borderId="5" xfId="0" applyNumberFormat="1" applyFill="1" applyBorder="1"/>
    <xf numFmtId="169" fontId="0" fillId="37" borderId="0" xfId="0" applyNumberFormat="1" applyFill="1"/>
    <xf numFmtId="0" fontId="0" fillId="37" borderId="0" xfId="0" applyFill="1" applyAlignment="1">
      <alignment horizontal="center" wrapText="1"/>
    </xf>
    <xf numFmtId="167" fontId="0" fillId="37" borderId="0" xfId="0" applyNumberFormat="1" applyFill="1"/>
    <xf numFmtId="171" fontId="0" fillId="37" borderId="0" xfId="0" applyNumberFormat="1" applyFill="1"/>
    <xf numFmtId="49" fontId="28" fillId="37" borderId="5" xfId="3326" applyFont="1" applyFill="1" applyBorder="1">
      <alignment horizontal="center" vertical="top" wrapText="1"/>
    </xf>
    <xf numFmtId="0" fontId="28" fillId="37" borderId="5" xfId="3564" applyFont="1" applyFill="1" applyBorder="1">
      <alignment horizontal="left" vertical="top" wrapText="1"/>
    </xf>
    <xf numFmtId="172" fontId="0" fillId="37" borderId="0" xfId="0" applyNumberFormat="1" applyFill="1"/>
    <xf numFmtId="0" fontId="31" fillId="37" borderId="0" xfId="0" applyFont="1" applyFill="1"/>
    <xf numFmtId="169" fontId="40" fillId="37" borderId="19" xfId="435" applyNumberFormat="1" applyFont="1" applyFill="1" applyBorder="1">
      <alignment horizontal="right" vertical="top"/>
    </xf>
    <xf numFmtId="172" fontId="41" fillId="37" borderId="28" xfId="0" applyNumberFormat="1" applyFont="1" applyFill="1" applyBorder="1" applyAlignment="1">
      <alignment vertical="top"/>
    </xf>
    <xf numFmtId="172" fontId="41" fillId="37" borderId="28" xfId="0" applyNumberFormat="1" applyFont="1" applyFill="1" applyBorder="1"/>
    <xf numFmtId="172" fontId="41" fillId="37" borderId="33" xfId="0" applyNumberFormat="1" applyFont="1" applyFill="1" applyBorder="1"/>
    <xf numFmtId="172" fontId="35" fillId="37" borderId="5" xfId="0" applyNumberFormat="1" applyFont="1" applyFill="1" applyBorder="1"/>
    <xf numFmtId="172" fontId="35" fillId="37" borderId="24" xfId="0" applyNumberFormat="1" applyFont="1" applyFill="1" applyBorder="1"/>
    <xf numFmtId="167" fontId="40" fillId="41" borderId="4" xfId="435" applyNumberFormat="1" applyFont="1" applyFill="1">
      <alignment horizontal="right" vertical="top"/>
    </xf>
    <xf numFmtId="167" fontId="40" fillId="41" borderId="32" xfId="435" applyNumberFormat="1" applyFont="1" applyFill="1" applyBorder="1">
      <alignment horizontal="right" vertical="top"/>
    </xf>
    <xf numFmtId="167" fontId="40" fillId="41" borderId="23" xfId="435" applyNumberFormat="1" applyFont="1" applyFill="1" applyBorder="1">
      <alignment horizontal="right" vertical="top"/>
    </xf>
    <xf numFmtId="171" fontId="41" fillId="41" borderId="5" xfId="0" applyNumberFormat="1" applyFont="1" applyFill="1" applyBorder="1" applyAlignment="1">
      <alignment vertical="top"/>
    </xf>
    <xf numFmtId="171" fontId="41" fillId="41" borderId="5" xfId="0" applyNumberFormat="1" applyFont="1" applyFill="1" applyBorder="1"/>
    <xf numFmtId="171" fontId="41" fillId="41" borderId="24" xfId="0" applyNumberFormat="1" applyFont="1" applyFill="1" applyBorder="1"/>
    <xf numFmtId="0" fontId="43" fillId="37" borderId="23" xfId="3564" applyFont="1" applyFill="1" applyBorder="1">
      <alignment horizontal="left" vertical="top" wrapText="1"/>
    </xf>
    <xf numFmtId="0" fontId="44" fillId="37" borderId="0" xfId="0" applyFont="1" applyFill="1"/>
    <xf numFmtId="168" fontId="43" fillId="37" borderId="23" xfId="435" applyNumberFormat="1" applyFont="1" applyFill="1" applyBorder="1">
      <alignment horizontal="right" vertical="top"/>
    </xf>
    <xf numFmtId="169" fontId="43" fillId="37" borderId="23" xfId="435" applyNumberFormat="1" applyFont="1" applyFill="1" applyBorder="1">
      <alignment horizontal="right" vertical="top"/>
    </xf>
    <xf numFmtId="169" fontId="43" fillId="37" borderId="4" xfId="435" applyNumberFormat="1" applyFont="1" applyFill="1">
      <alignment horizontal="right" vertical="top"/>
    </xf>
    <xf numFmtId="0" fontId="43" fillId="37" borderId="4" xfId="1014" applyFont="1" applyFill="1" applyAlignment="1">
      <alignment horizontal="center" vertical="top" wrapText="1"/>
    </xf>
    <xf numFmtId="167" fontId="43" fillId="37" borderId="4" xfId="435" applyNumberFormat="1" applyFont="1" applyFill="1">
      <alignment horizontal="right" vertical="top"/>
    </xf>
    <xf numFmtId="49" fontId="43" fillId="37" borderId="4" xfId="1014" applyNumberFormat="1" applyFont="1" applyFill="1" applyAlignment="1">
      <alignment horizontal="center" vertical="top" wrapText="1"/>
    </xf>
    <xf numFmtId="167" fontId="43" fillId="37" borderId="23" xfId="435" applyNumberFormat="1" applyFont="1" applyFill="1" applyBorder="1">
      <alignment horizontal="right" vertical="top"/>
    </xf>
    <xf numFmtId="0" fontId="43" fillId="37" borderId="26" xfId="1014" applyFont="1" applyFill="1" applyBorder="1" applyAlignment="1">
      <alignment horizontal="center" vertical="top" wrapText="1"/>
    </xf>
    <xf numFmtId="168" fontId="43" fillId="37" borderId="4" xfId="435" applyNumberFormat="1" applyFont="1" applyFill="1">
      <alignment horizontal="right" vertical="top"/>
    </xf>
    <xf numFmtId="0" fontId="43" fillId="37" borderId="23" xfId="1014" applyFont="1" applyFill="1" applyBorder="1" applyAlignment="1">
      <alignment horizontal="center" vertical="top" wrapText="1"/>
    </xf>
    <xf numFmtId="171" fontId="44" fillId="37" borderId="5" xfId="0" applyNumberFormat="1" applyFont="1" applyFill="1" applyBorder="1"/>
    <xf numFmtId="0" fontId="43" fillId="37" borderId="4" xfId="3564" applyFont="1" applyFill="1">
      <alignment horizontal="left" vertical="top" wrapText="1"/>
    </xf>
    <xf numFmtId="0" fontId="43" fillId="37" borderId="5" xfId="1014" applyFont="1" applyFill="1" applyBorder="1" applyAlignment="1">
      <alignment horizontal="center" vertical="top" wrapText="1"/>
    </xf>
    <xf numFmtId="49" fontId="45" fillId="37" borderId="23" xfId="3326" applyFont="1" applyFill="1" applyBorder="1">
      <alignment horizontal="center" vertical="top" wrapText="1"/>
    </xf>
    <xf numFmtId="49" fontId="45" fillId="37" borderId="4" xfId="3326" applyFont="1" applyFill="1">
      <alignment horizontal="center" vertical="top" wrapText="1"/>
    </xf>
    <xf numFmtId="167" fontId="43" fillId="42" borderId="4" xfId="435" applyNumberFormat="1" applyFont="1" applyFill="1">
      <alignment horizontal="right" vertical="top"/>
    </xf>
    <xf numFmtId="167" fontId="43" fillId="42" borderId="23" xfId="435" applyNumberFormat="1" applyFont="1" applyFill="1" applyBorder="1">
      <alignment horizontal="right" vertical="top"/>
    </xf>
    <xf numFmtId="171" fontId="44" fillId="42" borderId="5" xfId="0" applyNumberFormat="1" applyFont="1" applyFill="1" applyBorder="1" applyAlignment="1">
      <alignment vertical="top"/>
    </xf>
    <xf numFmtId="171" fontId="44" fillId="42" borderId="5" xfId="0" applyNumberFormat="1" applyFont="1" applyFill="1" applyBorder="1"/>
    <xf numFmtId="165" fontId="40" fillId="42" borderId="4" xfId="435" applyNumberFormat="1" applyFont="1" applyFill="1">
      <alignment horizontal="right" vertical="top"/>
    </xf>
    <xf numFmtId="165" fontId="43" fillId="42" borderId="4" xfId="435" applyNumberFormat="1" applyFont="1" applyFill="1">
      <alignment horizontal="right" vertical="top"/>
    </xf>
    <xf numFmtId="169" fontId="43" fillId="42" borderId="4" xfId="435" applyNumberFormat="1" applyFont="1" applyFill="1">
      <alignment horizontal="right" vertical="top"/>
    </xf>
    <xf numFmtId="165" fontId="43" fillId="42" borderId="23" xfId="435" applyNumberFormat="1" applyFont="1" applyFill="1" applyBorder="1">
      <alignment horizontal="right" vertical="top"/>
    </xf>
    <xf numFmtId="169" fontId="43" fillId="42" borderId="23" xfId="435" applyNumberFormat="1" applyFont="1" applyFill="1" applyBorder="1">
      <alignment horizontal="right" vertical="top"/>
    </xf>
    <xf numFmtId="169" fontId="43" fillId="42" borderId="19" xfId="435" applyNumberFormat="1" applyFont="1" applyFill="1" applyBorder="1">
      <alignment horizontal="right" vertical="top"/>
    </xf>
    <xf numFmtId="169" fontId="43" fillId="42" borderId="14" xfId="435" applyNumberFormat="1" applyFont="1" applyFill="1" applyBorder="1">
      <alignment horizontal="right" vertical="top"/>
    </xf>
    <xf numFmtId="167" fontId="43" fillId="42" borderId="26" xfId="435" applyNumberFormat="1" applyFont="1" applyFill="1" applyBorder="1">
      <alignment horizontal="right" vertical="top"/>
    </xf>
    <xf numFmtId="167" fontId="43" fillId="42" borderId="5" xfId="435" applyNumberFormat="1" applyFont="1" applyFill="1" applyBorder="1">
      <alignment horizontal="right" vertical="top"/>
    </xf>
    <xf numFmtId="172" fontId="44" fillId="42" borderId="28" xfId="0" applyNumberFormat="1" applyFont="1" applyFill="1" applyBorder="1" applyAlignment="1">
      <alignment vertical="top"/>
    </xf>
    <xf numFmtId="172" fontId="44" fillId="42" borderId="28" xfId="0" applyNumberFormat="1" applyFont="1" applyFill="1" applyBorder="1"/>
    <xf numFmtId="0" fontId="44" fillId="42" borderId="5" xfId="0" applyFont="1" applyFill="1" applyBorder="1"/>
    <xf numFmtId="172" fontId="44" fillId="42" borderId="5" xfId="0" applyNumberFormat="1" applyFont="1" applyFill="1" applyBorder="1"/>
    <xf numFmtId="49" fontId="28" fillId="41" borderId="23" xfId="3326" applyFont="1" applyFill="1" applyBorder="1">
      <alignment horizontal="center" vertical="top" wrapText="1"/>
    </xf>
    <xf numFmtId="0" fontId="0" fillId="41" borderId="0" xfId="0" applyFill="1"/>
    <xf numFmtId="169" fontId="0" fillId="41" borderId="0" xfId="0" applyNumberFormat="1" applyFill="1"/>
    <xf numFmtId="172" fontId="0" fillId="41" borderId="0" xfId="0" applyNumberFormat="1" applyFill="1"/>
    <xf numFmtId="165" fontId="40" fillId="42" borderId="23" xfId="435" applyNumberFormat="1" applyFont="1" applyFill="1" applyBorder="1" applyAlignment="1">
      <alignment horizontal="right" vertical="top"/>
    </xf>
    <xf numFmtId="165" fontId="43" fillId="42" borderId="4" xfId="435" applyNumberFormat="1" applyFont="1" applyFill="1" applyAlignment="1">
      <alignment horizontal="right" vertical="top"/>
    </xf>
    <xf numFmtId="0" fontId="0" fillId="37" borderId="24" xfId="0" applyFill="1" applyBorder="1" applyAlignment="1">
      <alignment horizontal="center" wrapText="1"/>
    </xf>
    <xf numFmtId="0" fontId="0" fillId="37" borderId="24" xfId="0" applyFill="1" applyBorder="1"/>
    <xf numFmtId="0" fontId="2" fillId="41" borderId="5" xfId="0" applyFont="1" applyFill="1" applyBorder="1"/>
    <xf numFmtId="0" fontId="2" fillId="37" borderId="5" xfId="0" applyFont="1" applyFill="1" applyBorder="1"/>
    <xf numFmtId="172" fontId="2" fillId="37" borderId="5" xfId="0" applyNumberFormat="1" applyFont="1" applyFill="1" applyBorder="1"/>
    <xf numFmtId="167" fontId="43" fillId="42" borderId="14" xfId="435" applyNumberFormat="1" applyFont="1" applyFill="1" applyBorder="1">
      <alignment horizontal="right" vertical="top"/>
    </xf>
    <xf numFmtId="165" fontId="40" fillId="42" borderId="5" xfId="435" applyNumberFormat="1" applyFont="1" applyFill="1" applyBorder="1">
      <alignment horizontal="right" vertical="top"/>
    </xf>
    <xf numFmtId="172" fontId="43" fillId="42" borderId="4" xfId="435" applyNumberFormat="1" applyFont="1" applyFill="1">
      <alignment horizontal="right" vertical="top"/>
    </xf>
    <xf numFmtId="4" fontId="43" fillId="42" borderId="4" xfId="1014" applyNumberFormat="1" applyFont="1" applyFill="1" applyAlignment="1">
      <alignment horizontal="center" vertical="top" wrapText="1"/>
    </xf>
    <xf numFmtId="0" fontId="28" fillId="37" borderId="19" xfId="3564" applyFont="1" applyFill="1" applyBorder="1">
      <alignment horizontal="left" vertical="top" wrapText="1"/>
    </xf>
    <xf numFmtId="0" fontId="28" fillId="37" borderId="14" xfId="3564" applyFont="1" applyFill="1" applyBorder="1">
      <alignment horizontal="left" vertical="top" wrapText="1"/>
    </xf>
    <xf numFmtId="0" fontId="0" fillId="0" borderId="5" xfId="0" applyFill="1" applyBorder="1" applyAlignment="1">
      <alignment horizontal="center" vertical="top" wrapText="1"/>
    </xf>
    <xf numFmtId="173" fontId="28" fillId="0" borderId="4" xfId="1014" applyNumberFormat="1" applyFont="1" applyFill="1" applyAlignment="1">
      <alignment horizontal="center" vertical="top" wrapText="1"/>
    </xf>
    <xf numFmtId="2" fontId="28" fillId="0" borderId="4" xfId="1014" applyNumberFormat="1" applyFont="1" applyFill="1" applyAlignment="1">
      <alignment horizontal="center" vertical="top" wrapText="1"/>
    </xf>
    <xf numFmtId="174" fontId="28" fillId="0" borderId="4" xfId="1014" applyNumberFormat="1" applyFont="1" applyFill="1" applyAlignment="1">
      <alignment horizontal="center" vertical="top" wrapText="1"/>
    </xf>
    <xf numFmtId="174" fontId="0" fillId="0" borderId="5" xfId="0" applyNumberFormat="1" applyFill="1" applyBorder="1" applyAlignment="1">
      <alignment horizontal="center" vertical="top" wrapText="1"/>
    </xf>
    <xf numFmtId="2" fontId="28" fillId="43" borderId="4" xfId="1014" applyNumberFormat="1" applyFont="1" applyFill="1" applyAlignment="1">
      <alignment horizontal="center" vertical="top" wrapText="1"/>
    </xf>
    <xf numFmtId="173" fontId="28" fillId="43" borderId="4" xfId="1014" applyNumberFormat="1" applyFont="1" applyFill="1" applyAlignment="1">
      <alignment horizontal="center" vertical="top" wrapText="1"/>
    </xf>
    <xf numFmtId="165" fontId="43" fillId="42" borderId="31" xfId="435" applyNumberFormat="1" applyFont="1" applyFill="1" applyBorder="1">
      <alignment horizontal="right" vertical="top"/>
    </xf>
    <xf numFmtId="167" fontId="43" fillId="44" borderId="4" xfId="435" applyNumberFormat="1" applyFont="1" applyFill="1">
      <alignment horizontal="right" vertical="top"/>
    </xf>
    <xf numFmtId="0" fontId="28" fillId="22" borderId="14" xfId="3564" applyFont="1" applyBorder="1" applyAlignment="1">
      <alignment horizontal="center" vertical="top" wrapText="1"/>
    </xf>
    <xf numFmtId="0" fontId="28" fillId="22" borderId="15" xfId="3564" applyFont="1" applyBorder="1" applyAlignment="1">
      <alignment horizontal="center" vertical="top" wrapText="1"/>
    </xf>
    <xf numFmtId="0" fontId="28" fillId="22" borderId="17" xfId="3564" applyFont="1" applyBorder="1" applyAlignment="1">
      <alignment horizontal="center" vertical="top" wrapText="1"/>
    </xf>
    <xf numFmtId="0" fontId="28" fillId="22" borderId="21" xfId="3564" applyFont="1" applyBorder="1" applyAlignment="1">
      <alignment horizontal="center" vertical="top" wrapText="1"/>
    </xf>
    <xf numFmtId="0" fontId="0" fillId="0" borderId="19" xfId="0" applyBorder="1" applyAlignment="1">
      <alignment horizontal="center" vertical="top" wrapText="1"/>
    </xf>
    <xf numFmtId="0" fontId="0" fillId="0" borderId="22" xfId="0" applyBorder="1" applyAlignment="1">
      <alignment horizontal="center" vertical="top" wrapText="1"/>
    </xf>
    <xf numFmtId="0" fontId="28" fillId="22" borderId="18" xfId="3564" applyFont="1" applyBorder="1" applyAlignment="1">
      <alignment horizontal="center" vertical="top" wrapText="1"/>
    </xf>
    <xf numFmtId="0" fontId="0" fillId="0" borderId="20" xfId="0" applyBorder="1" applyAlignment="1">
      <alignment horizontal="center" vertical="top" wrapText="1"/>
    </xf>
    <xf numFmtId="0" fontId="28" fillId="22" borderId="16" xfId="3564" applyFont="1" applyBorder="1" applyAlignment="1">
      <alignment horizontal="center" vertical="top" wrapText="1"/>
    </xf>
    <xf numFmtId="0" fontId="36" fillId="22" borderId="0" xfId="3564" applyFont="1" applyBorder="1" applyAlignment="1">
      <alignment horizontal="left" vertical="top" wrapText="1"/>
    </xf>
    <xf numFmtId="0" fontId="37" fillId="0" borderId="0" xfId="0" applyFont="1" applyBorder="1" applyAlignment="1">
      <alignment horizontal="left" vertical="top" wrapText="1"/>
    </xf>
    <xf numFmtId="0" fontId="35" fillId="0" borderId="24" xfId="0" applyFont="1"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49" fontId="28" fillId="37" borderId="24" xfId="670" applyFont="1" applyFill="1"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28" fillId="0" borderId="14" xfId="3564" applyFont="1" applyFill="1" applyBorder="1" applyAlignment="1">
      <alignment horizontal="center" vertical="top" wrapText="1"/>
    </xf>
    <xf numFmtId="0" fontId="28" fillId="0" borderId="15" xfId="3564" applyFont="1" applyFill="1" applyBorder="1" applyAlignment="1">
      <alignment horizontal="center" vertical="top" wrapText="1"/>
    </xf>
    <xf numFmtId="0" fontId="28" fillId="0" borderId="5" xfId="3564" applyFont="1" applyFill="1" applyBorder="1" applyAlignment="1">
      <alignment horizontal="center" vertical="top" wrapText="1"/>
    </xf>
    <xf numFmtId="0" fontId="28" fillId="0" borderId="17" xfId="3564" applyFont="1" applyFill="1" applyBorder="1" applyAlignment="1">
      <alignment horizontal="center" vertical="top" wrapText="1"/>
    </xf>
    <xf numFmtId="0" fontId="28" fillId="0" borderId="27" xfId="3564" applyFont="1" applyFill="1" applyBorder="1" applyAlignment="1">
      <alignment horizontal="center" vertical="top" wrapText="1"/>
    </xf>
    <xf numFmtId="0" fontId="28" fillId="0" borderId="28" xfId="3564" applyFont="1" applyFill="1" applyBorder="1" applyAlignment="1">
      <alignment horizontal="center" vertical="top" wrapText="1"/>
    </xf>
    <xf numFmtId="0" fontId="28" fillId="0" borderId="29" xfId="3564" applyFont="1" applyFill="1" applyBorder="1" applyAlignment="1">
      <alignment horizontal="center" vertical="top" wrapText="1"/>
    </xf>
    <xf numFmtId="49" fontId="28" fillId="0" borderId="24" xfId="670" applyFont="1" applyFill="1" applyBorder="1" applyAlignment="1">
      <alignment horizontal="center" vertical="top"/>
    </xf>
    <xf numFmtId="0" fontId="0" fillId="0" borderId="25" xfId="0" applyFill="1" applyBorder="1" applyAlignment="1">
      <alignment horizontal="center" vertical="top"/>
    </xf>
    <xf numFmtId="0" fontId="0" fillId="0" borderId="26" xfId="0" applyFill="1" applyBorder="1" applyAlignment="1">
      <alignment horizontal="center" vertical="top"/>
    </xf>
    <xf numFmtId="0" fontId="35" fillId="0" borderId="24" xfId="0" applyFont="1" applyFill="1" applyBorder="1" applyAlignment="1">
      <alignment horizontal="center"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28" fillId="0" borderId="16" xfId="3564" applyFont="1" applyFill="1" applyBorder="1" applyAlignment="1">
      <alignment horizontal="center" vertical="top" wrapText="1"/>
    </xf>
    <xf numFmtId="0" fontId="28" fillId="0" borderId="18" xfId="3564" applyFont="1" applyFill="1" applyBorder="1" applyAlignment="1">
      <alignment horizontal="center" vertical="top" wrapText="1"/>
    </xf>
    <xf numFmtId="0" fontId="0" fillId="0" borderId="19" xfId="0" applyFill="1" applyBorder="1" applyAlignment="1">
      <alignment horizontal="center" vertical="top" wrapText="1"/>
    </xf>
    <xf numFmtId="0" fontId="0" fillId="0" borderId="20" xfId="0" applyFill="1" applyBorder="1" applyAlignment="1">
      <alignment horizontal="center" vertical="top" wrapText="1"/>
    </xf>
    <xf numFmtId="0" fontId="35" fillId="0" borderId="28" xfId="0" applyFont="1" applyFill="1" applyBorder="1" applyAlignment="1">
      <alignment horizontal="center" vertical="top" wrapText="1"/>
    </xf>
    <xf numFmtId="0" fontId="35" fillId="0" borderId="29" xfId="0" applyFont="1" applyFill="1" applyBorder="1" applyAlignment="1">
      <alignment horizontal="center" vertical="top" wrapText="1"/>
    </xf>
    <xf numFmtId="0" fontId="28" fillId="0" borderId="21" xfId="3564" applyFont="1" applyFill="1" applyBorder="1" applyAlignment="1">
      <alignment horizontal="center" vertical="top" wrapText="1"/>
    </xf>
    <xf numFmtId="0" fontId="0" fillId="0" borderId="22" xfId="0" applyFill="1" applyBorder="1" applyAlignment="1">
      <alignment horizontal="center" vertical="top" wrapText="1"/>
    </xf>
    <xf numFmtId="0" fontId="36" fillId="37" borderId="0" xfId="3564" applyFont="1" applyFill="1" applyBorder="1" applyAlignment="1">
      <alignment horizontal="left" vertical="top" wrapText="1"/>
    </xf>
    <xf numFmtId="0" fontId="37" fillId="37" borderId="0" xfId="0" applyFont="1" applyFill="1" applyBorder="1" applyAlignment="1">
      <alignment horizontal="left" vertical="top" wrapText="1"/>
    </xf>
    <xf numFmtId="0" fontId="0" fillId="37" borderId="25" xfId="0" applyFill="1" applyBorder="1" applyAlignment="1">
      <alignment horizontal="center" vertical="top"/>
    </xf>
    <xf numFmtId="0" fontId="0" fillId="37" borderId="26" xfId="0" applyFill="1" applyBorder="1" applyAlignment="1">
      <alignment horizontal="center" vertical="top"/>
    </xf>
    <xf numFmtId="0" fontId="35" fillId="37" borderId="24" xfId="0" applyFont="1" applyFill="1" applyBorder="1" applyAlignment="1">
      <alignment horizontal="center" vertical="top" wrapText="1"/>
    </xf>
    <xf numFmtId="0" fontId="0" fillId="37" borderId="25" xfId="0" applyFill="1" applyBorder="1" applyAlignment="1">
      <alignment horizontal="center" vertical="top" wrapText="1"/>
    </xf>
    <xf numFmtId="0" fontId="0" fillId="37" borderId="26" xfId="0" applyFill="1" applyBorder="1" applyAlignment="1">
      <alignment horizontal="center" vertical="top" wrapText="1"/>
    </xf>
    <xf numFmtId="0" fontId="40" fillId="37" borderId="19" xfId="3564" applyFont="1" applyFill="1" applyBorder="1" applyAlignment="1">
      <alignment horizontal="center" vertical="top" wrapText="1"/>
    </xf>
    <xf numFmtId="0" fontId="40" fillId="37" borderId="0" xfId="3564" applyFont="1" applyFill="1" applyBorder="1" applyAlignment="1">
      <alignment horizontal="center" vertical="top" wrapText="1"/>
    </xf>
    <xf numFmtId="0" fontId="40" fillId="37" borderId="30" xfId="3564" applyFont="1" applyFill="1" applyBorder="1" applyAlignment="1">
      <alignment horizontal="center" vertical="top" wrapText="1"/>
    </xf>
    <xf numFmtId="0" fontId="28" fillId="37" borderId="31" xfId="3564" applyFont="1" applyFill="1" applyBorder="1" applyAlignment="1">
      <alignment horizontal="center" vertical="top" wrapText="1"/>
    </xf>
    <xf numFmtId="0" fontId="28" fillId="37" borderId="0" xfId="3564" applyFont="1" applyFill="1" applyBorder="1" applyAlignment="1">
      <alignment horizontal="center" vertical="top" wrapText="1"/>
    </xf>
    <xf numFmtId="0" fontId="28" fillId="37" borderId="30" xfId="3564" applyFont="1" applyFill="1" applyBorder="1" applyAlignment="1">
      <alignment horizontal="center" vertical="top" wrapText="1"/>
    </xf>
    <xf numFmtId="49" fontId="28" fillId="37" borderId="26" xfId="1014" applyNumberFormat="1" applyFont="1" applyFill="1" applyBorder="1" applyAlignment="1">
      <alignment horizontal="center" vertical="top" wrapText="1"/>
    </xf>
    <xf numFmtId="49" fontId="28" fillId="37" borderId="5" xfId="1014" applyNumberFormat="1" applyFont="1" applyFill="1" applyBorder="1" applyAlignment="1">
      <alignment horizontal="center" vertical="top" wrapText="1"/>
    </xf>
    <xf numFmtId="0" fontId="28" fillId="37" borderId="26" xfId="1014" applyFont="1" applyFill="1" applyBorder="1" applyAlignment="1">
      <alignment horizontal="center" vertical="top" wrapText="1"/>
    </xf>
    <xf numFmtId="0" fontId="28" fillId="37" borderId="5" xfId="1014" applyFont="1" applyFill="1" applyBorder="1" applyAlignment="1">
      <alignment horizontal="center" vertical="top" wrapText="1"/>
    </xf>
    <xf numFmtId="0" fontId="28" fillId="37" borderId="5" xfId="3564" applyFont="1" applyFill="1" applyBorder="1" applyAlignment="1">
      <alignment horizontal="center" vertical="top" wrapText="1"/>
    </xf>
    <xf numFmtId="0" fontId="28" fillId="37" borderId="19" xfId="3564" applyFont="1" applyFill="1" applyBorder="1" applyAlignment="1">
      <alignment horizontal="center" vertical="top" wrapText="1"/>
    </xf>
    <xf numFmtId="0" fontId="28" fillId="37" borderId="25" xfId="1014" applyFont="1" applyFill="1" applyBorder="1" applyAlignment="1">
      <alignment horizontal="center" vertical="top" wrapText="1"/>
    </xf>
    <xf numFmtId="0" fontId="28" fillId="37" borderId="36" xfId="1014" applyFont="1" applyFill="1" applyBorder="1" applyAlignment="1">
      <alignment horizontal="center" vertical="top" wrapText="1"/>
    </xf>
    <xf numFmtId="0" fontId="28" fillId="37" borderId="26" xfId="3564" applyFont="1" applyFill="1" applyBorder="1" applyAlignment="1">
      <alignment horizontal="center" vertical="top" wrapText="1"/>
    </xf>
    <xf numFmtId="49" fontId="28" fillId="37" borderId="25" xfId="1014" applyNumberFormat="1" applyFont="1" applyFill="1" applyBorder="1" applyAlignment="1">
      <alignment horizontal="center" vertical="top" wrapText="1"/>
    </xf>
    <xf numFmtId="49" fontId="28" fillId="37" borderId="36" xfId="1014" applyNumberFormat="1" applyFont="1" applyFill="1" applyBorder="1" applyAlignment="1">
      <alignment horizontal="center" vertical="top" wrapText="1"/>
    </xf>
    <xf numFmtId="0" fontId="28" fillId="37" borderId="24" xfId="1014" applyFont="1" applyFill="1" applyBorder="1" applyAlignment="1">
      <alignment horizontal="center" vertical="top" wrapText="1"/>
    </xf>
    <xf numFmtId="0" fontId="28" fillId="37" borderId="28" xfId="3564" applyFont="1" applyFill="1" applyBorder="1" applyAlignment="1">
      <alignment horizontal="center" vertical="top" wrapText="1"/>
    </xf>
    <xf numFmtId="0" fontId="28" fillId="37" borderId="35" xfId="3564" applyFont="1" applyFill="1" applyBorder="1" applyAlignment="1">
      <alignment horizontal="center" vertical="top" wrapText="1"/>
    </xf>
    <xf numFmtId="0" fontId="28" fillId="37" borderId="29" xfId="3564" applyFont="1" applyFill="1" applyBorder="1" applyAlignment="1">
      <alignment horizontal="center" vertical="top" wrapText="1"/>
    </xf>
    <xf numFmtId="49" fontId="28" fillId="37" borderId="24" xfId="1014" applyNumberFormat="1" applyFont="1" applyFill="1" applyBorder="1" applyAlignment="1">
      <alignment horizontal="center" vertical="top" wrapText="1"/>
    </xf>
    <xf numFmtId="0" fontId="35" fillId="37" borderId="5" xfId="0" applyFont="1" applyFill="1" applyBorder="1" applyAlignment="1">
      <alignment horizontal="center" vertical="top" wrapText="1"/>
    </xf>
    <xf numFmtId="0" fontId="28" fillId="37" borderId="24" xfId="0" applyNumberFormat="1" applyFont="1" applyFill="1" applyBorder="1" applyAlignment="1">
      <alignment horizontal="center" vertical="top" wrapText="1"/>
    </xf>
    <xf numFmtId="0" fontId="28" fillId="37" borderId="26" xfId="0" applyNumberFormat="1" applyFont="1" applyFill="1" applyBorder="1" applyAlignment="1">
      <alignment horizontal="center" vertical="top" wrapText="1"/>
    </xf>
  </cellXfs>
  <cellStyles count="14625">
    <cellStyle name="20% — акцент1" xfId="14581"/>
    <cellStyle name="20% - Акцент1 2" xfId="3"/>
    <cellStyle name="20% - Акцент1 2 2" xfId="4"/>
    <cellStyle name="20% - Акцент1 2 3" xfId="5"/>
    <cellStyle name="20% - Акцент1 3" xfId="6"/>
    <cellStyle name="20% - Акцент1 3 2" xfId="7"/>
    <cellStyle name="20% - Акцент1 3 3" xfId="8"/>
    <cellStyle name="20% - Акцент1 4" xfId="9"/>
    <cellStyle name="20% - Акцент1 4 2" xfId="10"/>
    <cellStyle name="20% - Акцент1 4 3" xfId="11"/>
    <cellStyle name="20% - Акцент1 5" xfId="12"/>
    <cellStyle name="20% - Акцент1 6" xfId="13"/>
    <cellStyle name="20% - Акцент1 7" xfId="2"/>
    <cellStyle name="20% — акцент2" xfId="14582"/>
    <cellStyle name="20% - Акцент2 2" xfId="15"/>
    <cellStyle name="20% - Акцент2 2 2" xfId="16"/>
    <cellStyle name="20% - Акцент2 2 3" xfId="17"/>
    <cellStyle name="20% - Акцент2 3" xfId="18"/>
    <cellStyle name="20% - Акцент2 3 2" xfId="19"/>
    <cellStyle name="20% - Акцент2 3 3" xfId="20"/>
    <cellStyle name="20% - Акцент2 4" xfId="21"/>
    <cellStyle name="20% - Акцент2 4 2" xfId="22"/>
    <cellStyle name="20% - Акцент2 4 3" xfId="23"/>
    <cellStyle name="20% - Акцент2 5" xfId="24"/>
    <cellStyle name="20% - Акцент2 6" xfId="25"/>
    <cellStyle name="20% - Акцент2 7" xfId="14"/>
    <cellStyle name="20% — акцент3" xfId="14583"/>
    <cellStyle name="20% - Акцент3 2" xfId="27"/>
    <cellStyle name="20% - Акцент3 2 2" xfId="28"/>
    <cellStyle name="20% - Акцент3 2 3" xfId="29"/>
    <cellStyle name="20% - Акцент3 3" xfId="30"/>
    <cellStyle name="20% - Акцент3 3 2" xfId="31"/>
    <cellStyle name="20% - Акцент3 3 3" xfId="32"/>
    <cellStyle name="20% - Акцент3 4" xfId="33"/>
    <cellStyle name="20% - Акцент3 4 2" xfId="34"/>
    <cellStyle name="20% - Акцент3 4 3" xfId="35"/>
    <cellStyle name="20% - Акцент3 5" xfId="36"/>
    <cellStyle name="20% - Акцент3 6" xfId="37"/>
    <cellStyle name="20% - Акцент3 7" xfId="26"/>
    <cellStyle name="20% — акцент4" xfId="14584"/>
    <cellStyle name="20% - Акцент4 2" xfId="39"/>
    <cellStyle name="20% - Акцент4 2 2" xfId="40"/>
    <cellStyle name="20% - Акцент4 2 3" xfId="41"/>
    <cellStyle name="20% - Акцент4 3" xfId="42"/>
    <cellStyle name="20% - Акцент4 3 2" xfId="43"/>
    <cellStyle name="20% - Акцент4 3 3" xfId="44"/>
    <cellStyle name="20% - Акцент4 4" xfId="45"/>
    <cellStyle name="20% - Акцент4 4 2" xfId="46"/>
    <cellStyle name="20% - Акцент4 4 3" xfId="47"/>
    <cellStyle name="20% - Акцент4 5" xfId="48"/>
    <cellStyle name="20% - Акцент4 6" xfId="49"/>
    <cellStyle name="20% - Акцент4 7" xfId="38"/>
    <cellStyle name="20% — акцент5" xfId="14585"/>
    <cellStyle name="20% - Акцент5 2" xfId="51"/>
    <cellStyle name="20% - Акцент5 2 2" xfId="52"/>
    <cellStyle name="20% - Акцент5 2 3" xfId="53"/>
    <cellStyle name="20% - Акцент5 3" xfId="54"/>
    <cellStyle name="20% - Акцент5 3 2" xfId="55"/>
    <cellStyle name="20% - Акцент5 3 3" xfId="56"/>
    <cellStyle name="20% - Акцент5 4" xfId="57"/>
    <cellStyle name="20% - Акцент5 4 2" xfId="58"/>
    <cellStyle name="20% - Акцент5 4 3" xfId="59"/>
    <cellStyle name="20% - Акцент5 5" xfId="60"/>
    <cellStyle name="20% - Акцент5 6" xfId="61"/>
    <cellStyle name="20% - Акцент5 7" xfId="50"/>
    <cellStyle name="20% — акцент6" xfId="14586"/>
    <cellStyle name="20% - Акцент6 2" xfId="63"/>
    <cellStyle name="20% - Акцент6 2 2" xfId="64"/>
    <cellStyle name="20% - Акцент6 2 3" xfId="65"/>
    <cellStyle name="20% - Акцент6 3" xfId="66"/>
    <cellStyle name="20% - Акцент6 3 2" xfId="67"/>
    <cellStyle name="20% - Акцент6 3 3" xfId="68"/>
    <cellStyle name="20% - Акцент6 4" xfId="69"/>
    <cellStyle name="20% - Акцент6 4 2" xfId="70"/>
    <cellStyle name="20% - Акцент6 4 3" xfId="71"/>
    <cellStyle name="20% - Акцент6 5" xfId="72"/>
    <cellStyle name="20% - Акцент6 6" xfId="73"/>
    <cellStyle name="20% - Акцент6 7" xfId="62"/>
    <cellStyle name="40% — акцент1" xfId="14587"/>
    <cellStyle name="40% - Акцент1 2" xfId="75"/>
    <cellStyle name="40% - Акцент1 2 2" xfId="76"/>
    <cellStyle name="40% - Акцент1 2 3" xfId="77"/>
    <cellStyle name="40% - Акцент1 3" xfId="78"/>
    <cellStyle name="40% - Акцент1 3 2" xfId="79"/>
    <cellStyle name="40% - Акцент1 3 3" xfId="80"/>
    <cellStyle name="40% - Акцент1 4" xfId="81"/>
    <cellStyle name="40% - Акцент1 4 2" xfId="82"/>
    <cellStyle name="40% - Акцент1 4 3" xfId="83"/>
    <cellStyle name="40% - Акцент1 5" xfId="84"/>
    <cellStyle name="40% - Акцент1 6" xfId="85"/>
    <cellStyle name="40% - Акцент1 7" xfId="74"/>
    <cellStyle name="40% — акцент2" xfId="14588"/>
    <cellStyle name="40% - Акцент2 2" xfId="87"/>
    <cellStyle name="40% - Акцент2 2 2" xfId="88"/>
    <cellStyle name="40% - Акцент2 2 3" xfId="89"/>
    <cellStyle name="40% - Акцент2 3" xfId="90"/>
    <cellStyle name="40% - Акцент2 3 2" xfId="91"/>
    <cellStyle name="40% - Акцент2 3 3" xfId="92"/>
    <cellStyle name="40% - Акцент2 4" xfId="93"/>
    <cellStyle name="40% - Акцент2 4 2" xfId="94"/>
    <cellStyle name="40% - Акцент2 4 3" xfId="95"/>
    <cellStyle name="40% - Акцент2 5" xfId="96"/>
    <cellStyle name="40% - Акцент2 6" xfId="97"/>
    <cellStyle name="40% - Акцент2 7" xfId="86"/>
    <cellStyle name="40% — акцент3" xfId="14589"/>
    <cellStyle name="40% - Акцент3 2" xfId="99"/>
    <cellStyle name="40% - Акцент3 2 2" xfId="100"/>
    <cellStyle name="40% - Акцент3 2 3" xfId="101"/>
    <cellStyle name="40% - Акцент3 3" xfId="102"/>
    <cellStyle name="40% - Акцент3 3 2" xfId="103"/>
    <cellStyle name="40% - Акцент3 3 3" xfId="104"/>
    <cellStyle name="40% - Акцент3 4" xfId="105"/>
    <cellStyle name="40% - Акцент3 4 2" xfId="106"/>
    <cellStyle name="40% - Акцент3 4 3" xfId="107"/>
    <cellStyle name="40% - Акцент3 5" xfId="108"/>
    <cellStyle name="40% - Акцент3 6" xfId="109"/>
    <cellStyle name="40% - Акцент3 7" xfId="98"/>
    <cellStyle name="40% — акцент4" xfId="14590"/>
    <cellStyle name="40% - Акцент4 2" xfId="111"/>
    <cellStyle name="40% - Акцент4 2 2" xfId="112"/>
    <cellStyle name="40% - Акцент4 2 3" xfId="113"/>
    <cellStyle name="40% - Акцент4 3" xfId="114"/>
    <cellStyle name="40% - Акцент4 3 2" xfId="115"/>
    <cellStyle name="40% - Акцент4 3 3" xfId="116"/>
    <cellStyle name="40% - Акцент4 4" xfId="117"/>
    <cellStyle name="40% - Акцент4 4 2" xfId="118"/>
    <cellStyle name="40% - Акцент4 4 3" xfId="119"/>
    <cellStyle name="40% - Акцент4 5" xfId="120"/>
    <cellStyle name="40% - Акцент4 6" xfId="121"/>
    <cellStyle name="40% - Акцент4 7" xfId="110"/>
    <cellStyle name="40% — акцент5" xfId="14591"/>
    <cellStyle name="40% - Акцент5 2" xfId="123"/>
    <cellStyle name="40% - Акцент5 2 2" xfId="124"/>
    <cellStyle name="40% - Акцент5 2 3" xfId="125"/>
    <cellStyle name="40% - Акцент5 3" xfId="126"/>
    <cellStyle name="40% - Акцент5 3 2" xfId="127"/>
    <cellStyle name="40% - Акцент5 3 3" xfId="128"/>
    <cellStyle name="40% - Акцент5 4" xfId="129"/>
    <cellStyle name="40% - Акцент5 4 2" xfId="130"/>
    <cellStyle name="40% - Акцент5 4 3" xfId="131"/>
    <cellStyle name="40% - Акцент5 5" xfId="132"/>
    <cellStyle name="40% - Акцент5 6" xfId="133"/>
    <cellStyle name="40% - Акцент5 7" xfId="122"/>
    <cellStyle name="40% — акцент6" xfId="14592"/>
    <cellStyle name="40% - Акцент6 2" xfId="135"/>
    <cellStyle name="40% - Акцент6 2 2" xfId="136"/>
    <cellStyle name="40% - Акцент6 2 3" xfId="137"/>
    <cellStyle name="40% - Акцент6 3" xfId="138"/>
    <cellStyle name="40% - Акцент6 3 2" xfId="139"/>
    <cellStyle name="40% - Акцент6 3 3" xfId="140"/>
    <cellStyle name="40% - Акцент6 4" xfId="141"/>
    <cellStyle name="40% - Акцент6 4 2" xfId="142"/>
    <cellStyle name="40% - Акцент6 4 3" xfId="143"/>
    <cellStyle name="40% - Акцент6 5" xfId="144"/>
    <cellStyle name="40% - Акцент6 6" xfId="145"/>
    <cellStyle name="40% - Акцент6 7" xfId="134"/>
    <cellStyle name="60% — акцент1" xfId="14593"/>
    <cellStyle name="60% - Акцент1 2" xfId="147"/>
    <cellStyle name="60% - Акцент1 2 2" xfId="148"/>
    <cellStyle name="60% - Акцент1 2 3" xfId="149"/>
    <cellStyle name="60% - Акцент1 3" xfId="150"/>
    <cellStyle name="60% - Акцент1 3 2" xfId="151"/>
    <cellStyle name="60% - Акцент1 3 3" xfId="152"/>
    <cellStyle name="60% - Акцент1 4" xfId="153"/>
    <cellStyle name="60% - Акцент1 4 2" xfId="154"/>
    <cellStyle name="60% - Акцент1 4 3" xfId="155"/>
    <cellStyle name="60% - Акцент1 5" xfId="156"/>
    <cellStyle name="60% - Акцент1 6" xfId="157"/>
    <cellStyle name="60% - Акцент1 7" xfId="146"/>
    <cellStyle name="60% — акцент2" xfId="14594"/>
    <cellStyle name="60% - Акцент2 2" xfId="159"/>
    <cellStyle name="60% - Акцент2 2 2" xfId="160"/>
    <cellStyle name="60% - Акцент2 2 3" xfId="161"/>
    <cellStyle name="60% - Акцент2 3" xfId="162"/>
    <cellStyle name="60% - Акцент2 3 2" xfId="163"/>
    <cellStyle name="60% - Акцент2 3 3" xfId="164"/>
    <cellStyle name="60% - Акцент2 4" xfId="165"/>
    <cellStyle name="60% - Акцент2 4 2" xfId="166"/>
    <cellStyle name="60% - Акцент2 4 3" xfId="167"/>
    <cellStyle name="60% - Акцент2 5" xfId="168"/>
    <cellStyle name="60% - Акцент2 6" xfId="169"/>
    <cellStyle name="60% - Акцент2 7" xfId="158"/>
    <cellStyle name="60% — акцент3" xfId="14595"/>
    <cellStyle name="60% - Акцент3 2" xfId="171"/>
    <cellStyle name="60% - Акцент3 2 2" xfId="172"/>
    <cellStyle name="60% - Акцент3 2 3" xfId="173"/>
    <cellStyle name="60% - Акцент3 3" xfId="174"/>
    <cellStyle name="60% - Акцент3 3 2" xfId="175"/>
    <cellStyle name="60% - Акцент3 3 3" xfId="176"/>
    <cellStyle name="60% - Акцент3 4" xfId="177"/>
    <cellStyle name="60% - Акцент3 4 2" xfId="178"/>
    <cellStyle name="60% - Акцент3 4 3" xfId="179"/>
    <cellStyle name="60% - Акцент3 5" xfId="180"/>
    <cellStyle name="60% - Акцент3 6" xfId="181"/>
    <cellStyle name="60% - Акцент3 7" xfId="170"/>
    <cellStyle name="60% — акцент4" xfId="14596"/>
    <cellStyle name="60% - Акцент4 2" xfId="183"/>
    <cellStyle name="60% - Акцент4 2 2" xfId="184"/>
    <cellStyle name="60% - Акцент4 2 3" xfId="185"/>
    <cellStyle name="60% - Акцент4 3" xfId="186"/>
    <cellStyle name="60% - Акцент4 3 2" xfId="187"/>
    <cellStyle name="60% - Акцент4 3 3" xfId="188"/>
    <cellStyle name="60% - Акцент4 4" xfId="189"/>
    <cellStyle name="60% - Акцент4 4 2" xfId="190"/>
    <cellStyle name="60% - Акцент4 4 3" xfId="191"/>
    <cellStyle name="60% - Акцент4 5" xfId="192"/>
    <cellStyle name="60% - Акцент4 6" xfId="193"/>
    <cellStyle name="60% - Акцент4 7" xfId="182"/>
    <cellStyle name="60% — акцент5" xfId="14597"/>
    <cellStyle name="60% - Акцент5 2" xfId="195"/>
    <cellStyle name="60% - Акцент5 2 2" xfId="196"/>
    <cellStyle name="60% - Акцент5 2 3" xfId="197"/>
    <cellStyle name="60% - Акцент5 3" xfId="198"/>
    <cellStyle name="60% - Акцент5 3 2" xfId="199"/>
    <cellStyle name="60% - Акцент5 3 3" xfId="200"/>
    <cellStyle name="60% - Акцент5 4" xfId="201"/>
    <cellStyle name="60% - Акцент5 4 2" xfId="202"/>
    <cellStyle name="60% - Акцент5 4 3" xfId="203"/>
    <cellStyle name="60% - Акцент5 5" xfId="204"/>
    <cellStyle name="60% - Акцент5 6" xfId="205"/>
    <cellStyle name="60% - Акцент5 7" xfId="194"/>
    <cellStyle name="60% — акцент6" xfId="14598"/>
    <cellStyle name="60% - Акцент6 2" xfId="207"/>
    <cellStyle name="60% - Акцент6 2 2" xfId="208"/>
    <cellStyle name="60% - Акцент6 2 3" xfId="209"/>
    <cellStyle name="60% - Акцент6 3" xfId="210"/>
    <cellStyle name="60% - Акцент6 3 2" xfId="211"/>
    <cellStyle name="60% - Акцент6 3 3" xfId="212"/>
    <cellStyle name="60% - Акцент6 4" xfId="213"/>
    <cellStyle name="60% - Акцент6 4 2" xfId="214"/>
    <cellStyle name="60% - Акцент6 4 3" xfId="215"/>
    <cellStyle name="60% - Акцент6 5" xfId="216"/>
    <cellStyle name="60% - Акцент6 6" xfId="217"/>
    <cellStyle name="60% - Акцент6 7" xfId="206"/>
    <cellStyle name="Акцент1 2" xfId="219"/>
    <cellStyle name="Акцент1 2 2" xfId="220"/>
    <cellStyle name="Акцент1 2 3" xfId="221"/>
    <cellStyle name="Акцент1 3" xfId="222"/>
    <cellStyle name="Акцент1 3 2" xfId="223"/>
    <cellStyle name="Акцент1 3 3" xfId="224"/>
    <cellStyle name="Акцент1 4" xfId="225"/>
    <cellStyle name="Акцент1 4 2" xfId="226"/>
    <cellStyle name="Акцент1 4 3" xfId="227"/>
    <cellStyle name="Акцент1 5" xfId="228"/>
    <cellStyle name="Акцент1 6" xfId="229"/>
    <cellStyle name="Акцент1 7" xfId="218"/>
    <cellStyle name="Акцент2 2" xfId="231"/>
    <cellStyle name="Акцент2 2 2" xfId="232"/>
    <cellStyle name="Акцент2 2 3" xfId="233"/>
    <cellStyle name="Акцент2 3" xfId="234"/>
    <cellStyle name="Акцент2 3 2" xfId="235"/>
    <cellStyle name="Акцент2 3 3" xfId="236"/>
    <cellStyle name="Акцент2 4" xfId="237"/>
    <cellStyle name="Акцент2 4 2" xfId="238"/>
    <cellStyle name="Акцент2 4 3" xfId="239"/>
    <cellStyle name="Акцент2 5" xfId="240"/>
    <cellStyle name="Акцент2 6" xfId="241"/>
    <cellStyle name="Акцент2 7" xfId="230"/>
    <cellStyle name="Акцент3 2" xfId="243"/>
    <cellStyle name="Акцент3 2 2" xfId="244"/>
    <cellStyle name="Акцент3 2 3" xfId="245"/>
    <cellStyle name="Акцент3 3" xfId="246"/>
    <cellStyle name="Акцент3 3 2" xfId="247"/>
    <cellStyle name="Акцент3 3 3" xfId="248"/>
    <cellStyle name="Акцент3 4" xfId="249"/>
    <cellStyle name="Акцент3 4 2" xfId="250"/>
    <cellStyle name="Акцент3 4 3" xfId="251"/>
    <cellStyle name="Акцент3 5" xfId="252"/>
    <cellStyle name="Акцент3 6" xfId="253"/>
    <cellStyle name="Акцент3 7" xfId="242"/>
    <cellStyle name="Акцент4 2" xfId="255"/>
    <cellStyle name="Акцент4 2 2" xfId="256"/>
    <cellStyle name="Акцент4 2 3" xfId="257"/>
    <cellStyle name="Акцент4 3" xfId="258"/>
    <cellStyle name="Акцент4 3 2" xfId="259"/>
    <cellStyle name="Акцент4 3 3" xfId="260"/>
    <cellStyle name="Акцент4 4" xfId="261"/>
    <cellStyle name="Акцент4 4 2" xfId="262"/>
    <cellStyle name="Акцент4 4 3" xfId="263"/>
    <cellStyle name="Акцент4 5" xfId="264"/>
    <cellStyle name="Акцент4 6" xfId="265"/>
    <cellStyle name="Акцент4 7" xfId="254"/>
    <cellStyle name="Акцент5 2" xfId="267"/>
    <cellStyle name="Акцент5 2 2" xfId="268"/>
    <cellStyle name="Акцент5 2 3" xfId="269"/>
    <cellStyle name="Акцент5 3" xfId="270"/>
    <cellStyle name="Акцент5 3 2" xfId="271"/>
    <cellStyle name="Акцент5 3 3" xfId="272"/>
    <cellStyle name="Акцент5 4" xfId="273"/>
    <cellStyle name="Акцент5 4 2" xfId="274"/>
    <cellStyle name="Акцент5 4 3" xfId="275"/>
    <cellStyle name="Акцент5 5" xfId="276"/>
    <cellStyle name="Акцент5 6" xfId="277"/>
    <cellStyle name="Акцент5 7" xfId="266"/>
    <cellStyle name="Акцент6 2" xfId="279"/>
    <cellStyle name="Акцент6 2 2" xfId="280"/>
    <cellStyle name="Акцент6 2 3" xfId="281"/>
    <cellStyle name="Акцент6 3" xfId="282"/>
    <cellStyle name="Акцент6 3 2" xfId="283"/>
    <cellStyle name="Акцент6 3 3" xfId="284"/>
    <cellStyle name="Акцент6 4" xfId="285"/>
    <cellStyle name="Акцент6 4 2" xfId="286"/>
    <cellStyle name="Акцент6 4 3" xfId="287"/>
    <cellStyle name="Акцент6 5" xfId="288"/>
    <cellStyle name="Акцент6 6" xfId="289"/>
    <cellStyle name="Акцент6 7" xfId="278"/>
    <cellStyle name="Ввод  2" xfId="291"/>
    <cellStyle name="Ввод  2 2" xfId="292"/>
    <cellStyle name="Ввод  2 3" xfId="293"/>
    <cellStyle name="Ввод  3" xfId="294"/>
    <cellStyle name="Ввод  3 2" xfId="295"/>
    <cellStyle name="Ввод  3 3" xfId="296"/>
    <cellStyle name="Ввод  4" xfId="297"/>
    <cellStyle name="Ввод  4 2" xfId="298"/>
    <cellStyle name="Ввод  4 3" xfId="299"/>
    <cellStyle name="Ввод  5" xfId="300"/>
    <cellStyle name="Ввод  6" xfId="301"/>
    <cellStyle name="Ввод  7" xfId="290"/>
    <cellStyle name="Вывод 2" xfId="303"/>
    <cellStyle name="Вывод 2 2" xfId="304"/>
    <cellStyle name="Вывод 2 3" xfId="305"/>
    <cellStyle name="Вывод 3" xfId="306"/>
    <cellStyle name="Вывод 3 2" xfId="307"/>
    <cellStyle name="Вывод 3 3" xfId="308"/>
    <cellStyle name="Вывод 4" xfId="309"/>
    <cellStyle name="Вывод 4 2" xfId="310"/>
    <cellStyle name="Вывод 4 3" xfId="311"/>
    <cellStyle name="Вывод 5" xfId="312"/>
    <cellStyle name="Вывод 6" xfId="313"/>
    <cellStyle name="Вывод 7" xfId="302"/>
    <cellStyle name="Вычисление 2" xfId="315"/>
    <cellStyle name="Вычисление 2 2" xfId="316"/>
    <cellStyle name="Вычисление 2 3" xfId="317"/>
    <cellStyle name="Вычисление 3" xfId="318"/>
    <cellStyle name="Вычисление 3 2" xfId="319"/>
    <cellStyle name="Вычисление 3 3" xfId="320"/>
    <cellStyle name="Вычисление 4" xfId="321"/>
    <cellStyle name="Вычисление 4 2" xfId="322"/>
    <cellStyle name="Вычисление 4 3" xfId="323"/>
    <cellStyle name="Вычисление 5" xfId="324"/>
    <cellStyle name="Вычисление 6" xfId="325"/>
    <cellStyle name="Вычисление 7" xfId="314"/>
    <cellStyle name="Данные (редактируемые)" xfId="326"/>
    <cellStyle name="Данные (редактируемые) 10" xfId="327"/>
    <cellStyle name="Данные (редактируемые) 10 2" xfId="328"/>
    <cellStyle name="Данные (редактируемые) 10 2 2" xfId="329"/>
    <cellStyle name="Данные (редактируемые) 10 2 2 2" xfId="4630"/>
    <cellStyle name="Данные (редактируемые) 10 2 3" xfId="330"/>
    <cellStyle name="Данные (редактируемые) 10 2 4" xfId="6278"/>
    <cellStyle name="Данные (редактируемые) 10 2 4 2" xfId="8668"/>
    <cellStyle name="Данные (редактируемые) 10 2 4 3" xfId="14276"/>
    <cellStyle name="Данные (редактируемые) 10 2 5" xfId="4629"/>
    <cellStyle name="Данные (редактируемые) 10 2 6" xfId="7735"/>
    <cellStyle name="Данные (редактируемые) 10 2 7" xfId="13792"/>
    <cellStyle name="Данные (редактируемые) 10 3" xfId="331"/>
    <cellStyle name="Данные (редактируемые) 10 3 2" xfId="332"/>
    <cellStyle name="Данные (редактируемые) 10 3 2 2" xfId="4632"/>
    <cellStyle name="Данные (редактируемые) 10 3 2 2 2" xfId="9390"/>
    <cellStyle name="Данные (редактируемые) 10 3 2 3" xfId="7736"/>
    <cellStyle name="Данные (редактируемые) 10 3 2 4" xfId="13793"/>
    <cellStyle name="Данные (редактируемые) 10 3 3" xfId="6279"/>
    <cellStyle name="Данные (редактируемые) 10 3 3 2" xfId="9286"/>
    <cellStyle name="Данные (редактируемые) 10 3 4" xfId="4631"/>
    <cellStyle name="Данные (редактируемые) 10 3 4 2" xfId="7430"/>
    <cellStyle name="Данные (редактируемые) 10 4" xfId="4628"/>
    <cellStyle name="Данные (редактируемые) 10 4 2" xfId="9389"/>
    <cellStyle name="Данные (редактируемые) 10 5" xfId="3867"/>
    <cellStyle name="Данные (редактируемые) 10 5 2" xfId="9388"/>
    <cellStyle name="Данные (редактируемые) 10 6" xfId="6988"/>
    <cellStyle name="Данные (редактируемые) 10 7" xfId="13305"/>
    <cellStyle name="Данные (редактируемые) 11" xfId="333"/>
    <cellStyle name="Данные (редактируемые) 11 2" xfId="334"/>
    <cellStyle name="Данные (редактируемые) 11 2 2" xfId="335"/>
    <cellStyle name="Данные (редактируемые) 11 2 3" xfId="6280"/>
    <cellStyle name="Данные (редактируемые) 11 2 3 2" xfId="9387"/>
    <cellStyle name="Данные (редактируемые) 11 2 4" xfId="4633"/>
    <cellStyle name="Данные (редактируемые) 11 3" xfId="336"/>
    <cellStyle name="Данные (редактируемые) 11 3 2" xfId="4634"/>
    <cellStyle name="Данные (редактируемые) 11 3 2 2" xfId="9285"/>
    <cellStyle name="Данные (редактируемые) 11 3 3" xfId="7737"/>
    <cellStyle name="Данные (редактируемые) 11 3 4" xfId="13794"/>
    <cellStyle name="Данные (редактируемые) 11 4" xfId="3868"/>
    <cellStyle name="Данные (редактируемые) 11 4 2" xfId="9284"/>
    <cellStyle name="Данные (редактируемые) 11 5" xfId="6989"/>
    <cellStyle name="Данные (редактируемые) 11 6" xfId="13306"/>
    <cellStyle name="Данные (редактируемые) 12" xfId="337"/>
    <cellStyle name="Данные (редактируемые) 12 2" xfId="338"/>
    <cellStyle name="Данные (редактируемые) 12 2 2" xfId="339"/>
    <cellStyle name="Данные (редактируемые) 12 2 3" xfId="6281"/>
    <cellStyle name="Данные (редактируемые) 12 2 3 2" xfId="9283"/>
    <cellStyle name="Данные (редактируемые) 12 2 4" xfId="4635"/>
    <cellStyle name="Данные (редактируемые) 12 3" xfId="340"/>
    <cellStyle name="Данные (редактируемые) 12 3 2" xfId="4636"/>
    <cellStyle name="Данные (редактируемые) 12 3 2 2" xfId="9386"/>
    <cellStyle name="Данные (редактируемые) 12 3 3" xfId="7738"/>
    <cellStyle name="Данные (редактируемые) 12 3 4" xfId="13795"/>
    <cellStyle name="Данные (редактируемые) 12 4" xfId="3869"/>
    <cellStyle name="Данные (редактируемые) 12 4 2" xfId="9385"/>
    <cellStyle name="Данные (редактируемые) 12 5" xfId="6990"/>
    <cellStyle name="Данные (редактируемые) 12 6" xfId="13307"/>
    <cellStyle name="Данные (редактируемые) 13" xfId="341"/>
    <cellStyle name="Данные (редактируемые) 13 2" xfId="342"/>
    <cellStyle name="Данные (редактируемые) 13 3" xfId="343"/>
    <cellStyle name="Данные (редактируемые) 13 3 2" xfId="4637"/>
    <cellStyle name="Данные (редактируемые) 13 3 2 2" xfId="7431"/>
    <cellStyle name="Данные (редактируемые) 13 3 3" xfId="7739"/>
    <cellStyle name="Данные (редактируемые) 13 3 4" xfId="13796"/>
    <cellStyle name="Данные (редактируемые) 13 4" xfId="3870"/>
    <cellStyle name="Данные (редактируемые) 13 4 2" xfId="9382"/>
    <cellStyle name="Данные (редактируемые) 13 5" xfId="6991"/>
    <cellStyle name="Данные (редактируемые) 13 6" xfId="13308"/>
    <cellStyle name="Данные (редактируемые) 14" xfId="344"/>
    <cellStyle name="Данные (редактируемые) 14 2" xfId="345"/>
    <cellStyle name="Данные (редактируемые) 14 3" xfId="346"/>
    <cellStyle name="Данные (редактируемые) 14 3 2" xfId="4638"/>
    <cellStyle name="Данные (редактируемые) 14 3 2 2" xfId="9384"/>
    <cellStyle name="Данные (редактируемые) 14 3 3" xfId="7740"/>
    <cellStyle name="Данные (редактируемые) 14 3 4" xfId="13797"/>
    <cellStyle name="Данные (редактируемые) 14 4" xfId="3871"/>
    <cellStyle name="Данные (редактируемые) 14 4 2" xfId="9383"/>
    <cellStyle name="Данные (редактируемые) 14 5" xfId="6992"/>
    <cellStyle name="Данные (редактируемые) 14 6" xfId="13309"/>
    <cellStyle name="Данные (редактируемые) 15" xfId="347"/>
    <cellStyle name="Данные (редактируемые) 15 2" xfId="348"/>
    <cellStyle name="Данные (редактируемые) 15 3" xfId="349"/>
    <cellStyle name="Данные (редактируемые) 15 3 2" xfId="4639"/>
    <cellStyle name="Данные (редактируемые) 15 3 2 2" xfId="9403"/>
    <cellStyle name="Данные (редактируемые) 15 3 3" xfId="7741"/>
    <cellStyle name="Данные (редактируемые) 15 3 4" xfId="13798"/>
    <cellStyle name="Данные (редактируемые) 15 4" xfId="3872"/>
    <cellStyle name="Данные (редактируемые) 15 4 2" xfId="9405"/>
    <cellStyle name="Данные (редактируемые) 15 5" xfId="6993"/>
    <cellStyle name="Данные (редактируемые) 15 6" xfId="13310"/>
    <cellStyle name="Данные (редактируемые) 16" xfId="350"/>
    <cellStyle name="Данные (редактируемые) 16 10" xfId="351"/>
    <cellStyle name="Данные (редактируемые) 16 10 2" xfId="4640"/>
    <cellStyle name="Данные (редактируемые) 16 10 2 2" xfId="9282"/>
    <cellStyle name="Данные (редактируемые) 16 10 3" xfId="7742"/>
    <cellStyle name="Данные (редактируемые) 16 10 4" xfId="13799"/>
    <cellStyle name="Данные (редактируемые) 16 11" xfId="3873"/>
    <cellStyle name="Данные (редактируемые) 16 11 2" xfId="9404"/>
    <cellStyle name="Данные (редактируемые) 16 12" xfId="6994"/>
    <cellStyle name="Данные (редактируемые) 16 13" xfId="13311"/>
    <cellStyle name="Данные (редактируемые) 16 2" xfId="352"/>
    <cellStyle name="Данные (редактируемые) 16 2 2" xfId="353"/>
    <cellStyle name="Данные (редактируемые) 16 2 2 2" xfId="4641"/>
    <cellStyle name="Данные (редактируемые) 16 2 3" xfId="354"/>
    <cellStyle name="Данные (редактируемые) 16 2 3 2" xfId="4642"/>
    <cellStyle name="Данные (редактируемые) 16 2 4" xfId="3865"/>
    <cellStyle name="Данные (редактируемые) 16 3" xfId="355"/>
    <cellStyle name="Данные (редактируемые) 16 3 2" xfId="356"/>
    <cellStyle name="Данные (редактируемые) 16 3 2 2" xfId="4643"/>
    <cellStyle name="Данные (редактируемые) 16 3 3" xfId="357"/>
    <cellStyle name="Данные (редактируемые) 16 3 3 2" xfId="4644"/>
    <cellStyle name="Данные (редактируемые) 16 3 4" xfId="3874"/>
    <cellStyle name="Данные (редактируемые) 16 4" xfId="358"/>
    <cellStyle name="Данные (редактируемые) 16 4 2" xfId="359"/>
    <cellStyle name="Данные (редактируемые) 16 4 2 2" xfId="4645"/>
    <cellStyle name="Данные (редактируемые) 16 4 3" xfId="360"/>
    <cellStyle name="Данные (редактируемые) 16 4 3 2" xfId="4646"/>
    <cellStyle name="Данные (редактируемые) 16 4 4" xfId="3875"/>
    <cellStyle name="Данные (редактируемые) 16 5" xfId="361"/>
    <cellStyle name="Данные (редактируемые) 16 5 2" xfId="362"/>
    <cellStyle name="Данные (редактируемые) 16 5 2 2" xfId="4647"/>
    <cellStyle name="Данные (редактируемые) 16 5 3" xfId="363"/>
    <cellStyle name="Данные (редактируемые) 16 5 3 2" xfId="4648"/>
    <cellStyle name="Данные (редактируемые) 16 5 4" xfId="3876"/>
    <cellStyle name="Данные (редактируемые) 16 6" xfId="364"/>
    <cellStyle name="Данные (редактируемые) 16 6 2" xfId="365"/>
    <cellStyle name="Данные (редактируемые) 16 6 2 2" xfId="4649"/>
    <cellStyle name="Данные (редактируемые) 16 6 3" xfId="366"/>
    <cellStyle name="Данные (редактируемые) 16 6 3 2" xfId="4650"/>
    <cellStyle name="Данные (редактируемые) 16 6 4" xfId="3877"/>
    <cellStyle name="Данные (редактируемые) 16 7" xfId="367"/>
    <cellStyle name="Данные (редактируемые) 16 7 2" xfId="368"/>
    <cellStyle name="Данные (редактируемые) 16 7 2 2" xfId="4651"/>
    <cellStyle name="Данные (редактируемые) 16 7 3" xfId="369"/>
    <cellStyle name="Данные (редактируемые) 16 7 3 2" xfId="4652"/>
    <cellStyle name="Данные (редактируемые) 16 7 4" xfId="3878"/>
    <cellStyle name="Данные (редактируемые) 16 8" xfId="370"/>
    <cellStyle name="Данные (редактируемые) 16 8 2" xfId="371"/>
    <cellStyle name="Данные (редактируемые) 16 8 2 2" xfId="4653"/>
    <cellStyle name="Данные (редактируемые) 16 8 3" xfId="372"/>
    <cellStyle name="Данные (редактируемые) 16 8 3 2" xfId="4654"/>
    <cellStyle name="Данные (редактируемые) 16 8 4" xfId="3879"/>
    <cellStyle name="Данные (редактируемые) 16 9" xfId="373"/>
    <cellStyle name="Данные (редактируемые) 16_10470_35589_Расчет показателей КФМ" xfId="374"/>
    <cellStyle name="Данные (редактируемые) 17" xfId="375"/>
    <cellStyle name="Данные (редактируемые) 17 2" xfId="376"/>
    <cellStyle name="Данные (редактируемые) 17 3" xfId="377"/>
    <cellStyle name="Данные (редактируемые) 17 3 2" xfId="4655"/>
    <cellStyle name="Данные (редактируемые) 17 3 2 2" xfId="9381"/>
    <cellStyle name="Данные (редактируемые) 17 3 3" xfId="7744"/>
    <cellStyle name="Данные (редактируемые) 17 3 4" xfId="13800"/>
    <cellStyle name="Данные (редактируемые) 17 4" xfId="3880"/>
    <cellStyle name="Данные (редактируемые) 17 4 2" xfId="9281"/>
    <cellStyle name="Данные (редактируемые) 17 5" xfId="6995"/>
    <cellStyle name="Данные (редактируемые) 17 6" xfId="13312"/>
    <cellStyle name="Данные (редактируемые) 18" xfId="378"/>
    <cellStyle name="Данные (редактируемые) 18 2" xfId="379"/>
    <cellStyle name="Данные (редактируемые) 18 3" xfId="380"/>
    <cellStyle name="Данные (редактируемые) 18 3 2" xfId="4656"/>
    <cellStyle name="Данные (редактируемые) 18 3 2 2" xfId="9280"/>
    <cellStyle name="Данные (редактируемые) 18 3 3" xfId="7745"/>
    <cellStyle name="Данные (редактируемые) 18 3 4" xfId="13801"/>
    <cellStyle name="Данные (редактируемые) 18 4" xfId="3881"/>
    <cellStyle name="Данные (редактируемые) 18 4 2" xfId="9380"/>
    <cellStyle name="Данные (редактируемые) 18 5" xfId="6996"/>
    <cellStyle name="Данные (редактируемые) 18 6" xfId="13313"/>
    <cellStyle name="Данные (редактируемые) 19" xfId="381"/>
    <cellStyle name="Данные (редактируемые) 19 2" xfId="382"/>
    <cellStyle name="Данные (редактируемые) 19 3" xfId="383"/>
    <cellStyle name="Данные (редактируемые) 19 3 2" xfId="4657"/>
    <cellStyle name="Данные (редактируемые) 19 3 2 2" xfId="9279"/>
    <cellStyle name="Данные (редактируемые) 19 3 3" xfId="7746"/>
    <cellStyle name="Данные (редактируемые) 19 3 4" xfId="13802"/>
    <cellStyle name="Данные (редактируемые) 19 4" xfId="3882"/>
    <cellStyle name="Данные (редактируемые) 19 4 2" xfId="9278"/>
    <cellStyle name="Данные (редактируемые) 19 5" xfId="6997"/>
    <cellStyle name="Данные (редактируемые) 19 6" xfId="13314"/>
    <cellStyle name="Данные (редактируемые) 2" xfId="384"/>
    <cellStyle name="Данные (редактируемые) 2 2" xfId="385"/>
    <cellStyle name="Данные (редактируемые) 2 2 2" xfId="4658"/>
    <cellStyle name="Данные (редактируемые) 2 3" xfId="386"/>
    <cellStyle name="Данные (редактируемые) 2 3 2" xfId="387"/>
    <cellStyle name="Данные (редактируемые) 2 3 2 2" xfId="4660"/>
    <cellStyle name="Данные (редактируемые) 2 3 2 2 2" xfId="8186"/>
    <cellStyle name="Данные (редактируемые) 2 3 2 3" xfId="7747"/>
    <cellStyle name="Данные (редактируемые) 2 3 2 4" xfId="13803"/>
    <cellStyle name="Данные (редактируемые) 2 3 3" xfId="6282"/>
    <cellStyle name="Данные (редактируемые) 2 3 3 2" xfId="9277"/>
    <cellStyle name="Данные (редактируемые) 2 3 4" xfId="4659"/>
    <cellStyle name="Данные (редактируемые) 2 3 4 2" xfId="9276"/>
    <cellStyle name="Данные (редактируемые) 2 4" xfId="388"/>
    <cellStyle name="Данные (редактируемые) 2 4 2" xfId="4661"/>
    <cellStyle name="Данные (редактируемые) 2 5" xfId="389"/>
    <cellStyle name="Данные (редактируемые) 2 5 2" xfId="4662"/>
    <cellStyle name="Данные (редактируемые) 2 5 2 2" xfId="7432"/>
    <cellStyle name="Данные (редактируемые) 2 5 3" xfId="7748"/>
    <cellStyle name="Данные (редактируемые) 2 5 4" xfId="13804"/>
    <cellStyle name="Данные (редактируемые) 2 6" xfId="9275"/>
    <cellStyle name="Данные (редактируемые) 20" xfId="390"/>
    <cellStyle name="Данные (редактируемые) 20 2" xfId="391"/>
    <cellStyle name="Данные (редактируемые) 20 3" xfId="392"/>
    <cellStyle name="Данные (редактируемые) 20 3 2" xfId="4663"/>
    <cellStyle name="Данные (редактируемые) 20 3 2 2" xfId="9274"/>
    <cellStyle name="Данные (редактируемые) 20 3 3" xfId="7750"/>
    <cellStyle name="Данные (редактируемые) 20 3 4" xfId="13805"/>
    <cellStyle name="Данные (редактируемые) 20 4" xfId="3883"/>
    <cellStyle name="Данные (редактируемые) 20 4 2" xfId="7433"/>
    <cellStyle name="Данные (редактируемые) 20 5" xfId="6998"/>
    <cellStyle name="Данные (редактируемые) 20 6" xfId="13315"/>
    <cellStyle name="Данные (редактируемые) 21" xfId="393"/>
    <cellStyle name="Данные (редактируемые) 21 2" xfId="394"/>
    <cellStyle name="Данные (редактируемые) 21 2 2" xfId="395"/>
    <cellStyle name="Данные (редактируемые) 21 2 3" xfId="6283"/>
    <cellStyle name="Данные (редактируемые) 21 2 3 2" xfId="9273"/>
    <cellStyle name="Данные (редактируемые) 21 2 4" xfId="4664"/>
    <cellStyle name="Данные (редактируемые) 21 3" xfId="396"/>
    <cellStyle name="Данные (редактируемые) 21 3 2" xfId="4665"/>
    <cellStyle name="Данные (редактируемые) 21 3 2 2" xfId="9379"/>
    <cellStyle name="Данные (редактируемые) 21 3 3" xfId="7752"/>
    <cellStyle name="Данные (редактируемые) 21 3 4" xfId="13806"/>
    <cellStyle name="Данные (редактируемые) 21 4" xfId="3884"/>
    <cellStyle name="Данные (редактируемые) 21 4 2" xfId="9272"/>
    <cellStyle name="Данные (редактируемые) 21 5" xfId="6999"/>
    <cellStyle name="Данные (редактируемые) 21 6" xfId="13316"/>
    <cellStyle name="Данные (редактируемые) 22" xfId="397"/>
    <cellStyle name="Данные (редактируемые) 22 2" xfId="398"/>
    <cellStyle name="Данные (редактируемые) 22 3" xfId="6284"/>
    <cellStyle name="Данные (редактируемые) 22 3 2" xfId="8669"/>
    <cellStyle name="Данные (редактируемые) 22 3 3" xfId="14277"/>
    <cellStyle name="Данные (редактируемые) 22 4" xfId="3885"/>
    <cellStyle name="Данные (редактируемые) 22 5" xfId="7000"/>
    <cellStyle name="Данные (редактируемые) 22 6" xfId="13317"/>
    <cellStyle name="Данные (редактируемые) 23" xfId="399"/>
    <cellStyle name="Данные (редактируемые) 23 2" xfId="400"/>
    <cellStyle name="Данные (редактируемые) 23 2 2" xfId="4666"/>
    <cellStyle name="Данные (редактируемые) 23 3" xfId="6285"/>
    <cellStyle name="Данные (редактируемые) 23 3 2" xfId="9378"/>
    <cellStyle name="Данные (редактируемые) 23 4" xfId="3886"/>
    <cellStyle name="Данные (редактируемые) 23 4 2" xfId="9271"/>
    <cellStyle name="Данные (редактируемые) 24" xfId="401"/>
    <cellStyle name="Данные (редактируемые) 24 2" xfId="4667"/>
    <cellStyle name="Данные (редактируемые) 25" xfId="402"/>
    <cellStyle name="Данные (редактируемые) 25 2" xfId="4668"/>
    <cellStyle name="Данные (редактируемые) 26" xfId="403"/>
    <cellStyle name="Данные (редактируемые) 26 2" xfId="4669"/>
    <cellStyle name="Данные (редактируемые) 27" xfId="404"/>
    <cellStyle name="Данные (редактируемые) 27 2" xfId="4670"/>
    <cellStyle name="Данные (редактируемые) 28" xfId="405"/>
    <cellStyle name="Данные (редактируемые) 28 2" xfId="4671"/>
    <cellStyle name="Данные (редактируемые) 29" xfId="6286"/>
    <cellStyle name="Данные (редактируемые) 29 2" xfId="9270"/>
    <cellStyle name="Данные (редактируемые) 3" xfId="406"/>
    <cellStyle name="Данные (редактируемые) 3 2" xfId="407"/>
    <cellStyle name="Данные (редактируемые) 3 2 2" xfId="408"/>
    <cellStyle name="Данные (редактируемые) 3 2 3" xfId="6287"/>
    <cellStyle name="Данные (редактируемые) 3 2 3 2" xfId="8671"/>
    <cellStyle name="Данные (редактируемые) 3 2 3 3" xfId="14278"/>
    <cellStyle name="Данные (редактируемые) 3 2 4" xfId="4673"/>
    <cellStyle name="Данные (редактируемые) 3 2 5" xfId="7754"/>
    <cellStyle name="Данные (редактируемые) 3 2 6" xfId="13807"/>
    <cellStyle name="Данные (редактируемые) 3 3" xfId="409"/>
    <cellStyle name="Данные (редактируемые) 3 3 2" xfId="4674"/>
    <cellStyle name="Данные (редактируемые) 3 3 2 2" xfId="9269"/>
    <cellStyle name="Данные (редактируемые) 3 3 3" xfId="7756"/>
    <cellStyle name="Данные (редактируемые) 3 3 4" xfId="13808"/>
    <cellStyle name="Данные (редактируемые) 3 4" xfId="4672"/>
    <cellStyle name="Данные (редактируемые) 3 4 2" xfId="8187"/>
    <cellStyle name="Данные (редактируемые) 3 4 3" xfId="9268"/>
    <cellStyle name="Данные (редактируемые) 3 5" xfId="3887"/>
    <cellStyle name="Данные (редактируемые) 3 6" xfId="7001"/>
    <cellStyle name="Данные (редактируемые) 3 7" xfId="13318"/>
    <cellStyle name="Данные (редактируемые) 30" xfId="6288"/>
    <cellStyle name="Данные (редактируемые) 30 2" xfId="8188"/>
    <cellStyle name="Данные (редактируемые) 31" xfId="6289"/>
    <cellStyle name="Данные (редактируемые) 31 2" xfId="9267"/>
    <cellStyle name="Данные (редактируемые) 32" xfId="6290"/>
    <cellStyle name="Данные (редактируемые) 32 2" xfId="9266"/>
    <cellStyle name="Данные (редактируемые) 33" xfId="6920"/>
    <cellStyle name="Данные (редактируемые) 34" xfId="14536"/>
    <cellStyle name="Данные (редактируемые) 35" xfId="14528"/>
    <cellStyle name="Данные (редактируемые) 36" xfId="14563"/>
    <cellStyle name="Данные (редактируемые) 4" xfId="410"/>
    <cellStyle name="Данные (редактируемые) 4 2" xfId="411"/>
    <cellStyle name="Данные (редактируемые) 4 2 2" xfId="412"/>
    <cellStyle name="Данные (редактируемые) 4 2 3" xfId="6291"/>
    <cellStyle name="Данные (редактируемые) 4 2 3 2" xfId="8672"/>
    <cellStyle name="Данные (редактируемые) 4 2 3 3" xfId="14279"/>
    <cellStyle name="Данные (редактируемые) 4 2 4" xfId="4676"/>
    <cellStyle name="Данные (редактируемые) 4 2 5" xfId="7757"/>
    <cellStyle name="Данные (редактируемые) 4 2 6" xfId="13809"/>
    <cellStyle name="Данные (редактируемые) 4 3" xfId="413"/>
    <cellStyle name="Данные (редактируемые) 4 3 2" xfId="4677"/>
    <cellStyle name="Данные (редактируемые) 4 3 2 2" xfId="9265"/>
    <cellStyle name="Данные (редактируемые) 4 3 3" xfId="7759"/>
    <cellStyle name="Данные (редактируемые) 4 3 4" xfId="13810"/>
    <cellStyle name="Данные (редактируемые) 4 4" xfId="4675"/>
    <cellStyle name="Данные (редактируемые) 4 4 2" xfId="8189"/>
    <cellStyle name="Данные (редактируемые) 4 4 3" xfId="9264"/>
    <cellStyle name="Данные (редактируемые) 4 5" xfId="3888"/>
    <cellStyle name="Данные (редактируемые) 4 6" xfId="7002"/>
    <cellStyle name="Данные (редактируемые) 4 7" xfId="13319"/>
    <cellStyle name="Данные (редактируемые) 5" xfId="414"/>
    <cellStyle name="Данные (редактируемые) 5 2" xfId="415"/>
    <cellStyle name="Данные (редактируемые) 5 2 2" xfId="416"/>
    <cellStyle name="Данные (редактируемые) 5 2 3" xfId="6292"/>
    <cellStyle name="Данные (редактируемые) 5 2 3 2" xfId="8673"/>
    <cellStyle name="Данные (редактируемые) 5 2 3 3" xfId="14280"/>
    <cellStyle name="Данные (редактируемые) 5 2 4" xfId="4679"/>
    <cellStyle name="Данные (редактируемые) 5 2 5" xfId="7760"/>
    <cellStyle name="Данные (редактируемые) 5 2 6" xfId="13811"/>
    <cellStyle name="Данные (редактируемые) 5 3" xfId="417"/>
    <cellStyle name="Данные (редактируемые) 5 3 2" xfId="4680"/>
    <cellStyle name="Данные (редактируемые) 5 3 2 2" xfId="9263"/>
    <cellStyle name="Данные (редактируемые) 5 3 3" xfId="7761"/>
    <cellStyle name="Данные (редактируемые) 5 3 4" xfId="13812"/>
    <cellStyle name="Данные (редактируемые) 5 4" xfId="4678"/>
    <cellStyle name="Данные (редактируемые) 5 4 2" xfId="9262"/>
    <cellStyle name="Данные (редактируемые) 5 4 3" xfId="9261"/>
    <cellStyle name="Данные (редактируемые) 5 5" xfId="3889"/>
    <cellStyle name="Данные (редактируемые) 5 6" xfId="7003"/>
    <cellStyle name="Данные (редактируемые) 5 7" xfId="13320"/>
    <cellStyle name="Данные (редактируемые) 6" xfId="418"/>
    <cellStyle name="Данные (редактируемые) 6 2" xfId="419"/>
    <cellStyle name="Данные (редактируемые) 6 2 2" xfId="420"/>
    <cellStyle name="Данные (редактируемые) 6 2 3" xfId="6293"/>
    <cellStyle name="Данные (редактируемые) 6 2 3 2" xfId="8674"/>
    <cellStyle name="Данные (редактируемые) 6 2 3 3" xfId="14281"/>
    <cellStyle name="Данные (редактируемые) 6 2 4" xfId="4682"/>
    <cellStyle name="Данные (редактируемые) 6 2 5" xfId="7762"/>
    <cellStyle name="Данные (редактируемые) 6 2 6" xfId="13813"/>
    <cellStyle name="Данные (редактируемые) 6 3" xfId="421"/>
    <cellStyle name="Данные (редактируемые) 6 3 2" xfId="4683"/>
    <cellStyle name="Данные (редактируемые) 6 3 2 2" xfId="8190"/>
    <cellStyle name="Данные (редактируемые) 6 3 3" xfId="7763"/>
    <cellStyle name="Данные (редактируемые) 6 3 4" xfId="13814"/>
    <cellStyle name="Данные (редактируемые) 6 4" xfId="4681"/>
    <cellStyle name="Данные (редактируемые) 6 4 2" xfId="8191"/>
    <cellStyle name="Данные (редактируемые) 6 4 3" xfId="9260"/>
    <cellStyle name="Данные (редактируемые) 6 5" xfId="3890"/>
    <cellStyle name="Данные (редактируемые) 6 6" xfId="7004"/>
    <cellStyle name="Данные (редактируемые) 6 7" xfId="13321"/>
    <cellStyle name="Данные (редактируемые) 7" xfId="422"/>
    <cellStyle name="Данные (редактируемые) 7 2" xfId="423"/>
    <cellStyle name="Данные (редактируемые) 7 2 2" xfId="424"/>
    <cellStyle name="Данные (редактируемые) 7 2 3" xfId="6294"/>
    <cellStyle name="Данные (редактируемые) 7 2 3 2" xfId="8675"/>
    <cellStyle name="Данные (редактируемые) 7 2 3 3" xfId="14282"/>
    <cellStyle name="Данные (редактируемые) 7 2 4" xfId="4685"/>
    <cellStyle name="Данные (редактируемые) 7 2 5" xfId="7764"/>
    <cellStyle name="Данные (редактируемые) 7 2 6" xfId="13815"/>
    <cellStyle name="Данные (редактируемые) 7 3" xfId="425"/>
    <cellStyle name="Данные (редактируемые) 7 3 2" xfId="4686"/>
    <cellStyle name="Данные (редактируемые) 7 3 2 2" xfId="9377"/>
    <cellStyle name="Данные (редактируемые) 7 3 3" xfId="7766"/>
    <cellStyle name="Данные (редактируемые) 7 3 4" xfId="13816"/>
    <cellStyle name="Данные (редактируемые) 7 4" xfId="4684"/>
    <cellStyle name="Данные (редактируемые) 7 4 2" xfId="9259"/>
    <cellStyle name="Данные (редактируемые) 7 4 3" xfId="8192"/>
    <cellStyle name="Данные (редактируемые) 7 5" xfId="3891"/>
    <cellStyle name="Данные (редактируемые) 7 6" xfId="7005"/>
    <cellStyle name="Данные (редактируемые) 7 7" xfId="13322"/>
    <cellStyle name="Данные (редактируемые) 8" xfId="426"/>
    <cellStyle name="Данные (редактируемые) 8 2" xfId="427"/>
    <cellStyle name="Данные (редактируемые) 8 2 2" xfId="428"/>
    <cellStyle name="Данные (редактируемые) 8 2 3" xfId="6295"/>
    <cellStyle name="Данные (редактируемые) 8 2 3 2" xfId="8676"/>
    <cellStyle name="Данные (редактируемые) 8 2 3 3" xfId="14283"/>
    <cellStyle name="Данные (редактируемые) 8 2 4" xfId="4688"/>
    <cellStyle name="Данные (редактируемые) 8 2 5" xfId="7767"/>
    <cellStyle name="Данные (редактируемые) 8 2 6" xfId="13817"/>
    <cellStyle name="Данные (редактируемые) 8 3" xfId="429"/>
    <cellStyle name="Данные (редактируемые) 8 3 2" xfId="4689"/>
    <cellStyle name="Данные (редактируемые) 8 3 2 2" xfId="9376"/>
    <cellStyle name="Данные (редактируемые) 8 3 3" xfId="7768"/>
    <cellStyle name="Данные (редактируемые) 8 3 4" xfId="13818"/>
    <cellStyle name="Данные (редактируемые) 8 4" xfId="4687"/>
    <cellStyle name="Данные (редактируемые) 8 4 2" xfId="9258"/>
    <cellStyle name="Данные (редактируемые) 8 4 3" xfId="8193"/>
    <cellStyle name="Данные (редактируемые) 8 5" xfId="3892"/>
    <cellStyle name="Данные (редактируемые) 8 6" xfId="7006"/>
    <cellStyle name="Данные (редактируемые) 8 7" xfId="13323"/>
    <cellStyle name="Данные (редактируемые) 9" xfId="430"/>
    <cellStyle name="Данные (редактируемые) 9 2" xfId="431"/>
    <cellStyle name="Данные (редактируемые) 9 2 2" xfId="432"/>
    <cellStyle name="Данные (редактируемые) 9 2 3" xfId="6296"/>
    <cellStyle name="Данные (редактируемые) 9 2 3 2" xfId="8677"/>
    <cellStyle name="Данные (редактируемые) 9 2 3 3" xfId="14284"/>
    <cellStyle name="Данные (редактируемые) 9 2 4" xfId="4691"/>
    <cellStyle name="Данные (редактируемые) 9 2 5" xfId="7769"/>
    <cellStyle name="Данные (редактируемые) 9 2 6" xfId="13819"/>
    <cellStyle name="Данные (редактируемые) 9 3" xfId="433"/>
    <cellStyle name="Данные (редактируемые) 9 3 2" xfId="4692"/>
    <cellStyle name="Данные (редактируемые) 9 3 2 2" xfId="7434"/>
    <cellStyle name="Данные (редактируемые) 9 3 3" xfId="7770"/>
    <cellStyle name="Данные (редактируемые) 9 3 4" xfId="13820"/>
    <cellStyle name="Данные (редактируемые) 9 4" xfId="4690"/>
    <cellStyle name="Данные (редактируемые) 9 4 2" xfId="7435"/>
    <cellStyle name="Данные (редактируемые) 9 4 3" xfId="7436"/>
    <cellStyle name="Данные (редактируемые) 9 5" xfId="3893"/>
    <cellStyle name="Данные (редактируемые) 9 6" xfId="7007"/>
    <cellStyle name="Данные (редактируемые) 9 7" xfId="13324"/>
    <cellStyle name="Данные (редактируемые)_11113_36631_Сбор КФМ_Отдел финансирования государственного аппарата" xfId="434"/>
    <cellStyle name="Данные (только для чтения)" xfId="435"/>
    <cellStyle name="Данные (только для чтения) 10" xfId="436"/>
    <cellStyle name="Данные (только для чтения) 10 2" xfId="437"/>
    <cellStyle name="Данные (только для чтения) 10 2 2" xfId="438"/>
    <cellStyle name="Данные (только для чтения) 10 2 2 2" xfId="4695"/>
    <cellStyle name="Данные (только для чтения) 10 2 3" xfId="439"/>
    <cellStyle name="Данные (только для чтения) 10 2 4" xfId="6297"/>
    <cellStyle name="Данные (только для чтения) 10 2 4 2" xfId="8678"/>
    <cellStyle name="Данные (только для чтения) 10 2 4 3" xfId="14285"/>
    <cellStyle name="Данные (только для чтения) 10 2 5" xfId="4694"/>
    <cellStyle name="Данные (только для чтения) 10 2 6" xfId="7771"/>
    <cellStyle name="Данные (только для чтения) 10 2 7" xfId="13821"/>
    <cellStyle name="Данные (только для чтения) 10 3" xfId="440"/>
    <cellStyle name="Данные (только для чтения) 10 3 2" xfId="4696"/>
    <cellStyle name="Данные (только для чтения) 10 3 2 2" xfId="8194"/>
    <cellStyle name="Данные (только для чтения) 10 3 3" xfId="7773"/>
    <cellStyle name="Данные (только для чтения) 10 3 4" xfId="13822"/>
    <cellStyle name="Данные (только для чтения) 10 4" xfId="4693"/>
    <cellStyle name="Данные (только для чтения) 10 4 2" xfId="7437"/>
    <cellStyle name="Данные (только для чтения) 10 5" xfId="3894"/>
    <cellStyle name="Данные (только для чтения) 10 5 2" xfId="7438"/>
    <cellStyle name="Данные (только для чтения) 10 6" xfId="7009"/>
    <cellStyle name="Данные (только для чтения) 10 7" xfId="13325"/>
    <cellStyle name="Данные (только для чтения) 11" xfId="441"/>
    <cellStyle name="Данные (только для чтения) 11 2" xfId="442"/>
    <cellStyle name="Данные (только для чтения) 11 2 2" xfId="443"/>
    <cellStyle name="Данные (только для чтения) 11 2 3" xfId="6298"/>
    <cellStyle name="Данные (только для чтения) 11 2 3 2" xfId="7439"/>
    <cellStyle name="Данные (только для чтения) 11 2 4" xfId="4697"/>
    <cellStyle name="Данные (только для чтения) 11 3" xfId="444"/>
    <cellStyle name="Данные (только для чтения) 11 3 2" xfId="4698"/>
    <cellStyle name="Данные (только для чтения) 11 3 2 2" xfId="7440"/>
    <cellStyle name="Данные (только для чтения) 11 3 3" xfId="7774"/>
    <cellStyle name="Данные (только для чтения) 11 3 4" xfId="13823"/>
    <cellStyle name="Данные (только для чтения) 11 4" xfId="3895"/>
    <cellStyle name="Данные (только для чтения) 11 4 2" xfId="7441"/>
    <cellStyle name="Данные (только для чтения) 11 5" xfId="7010"/>
    <cellStyle name="Данные (только для чтения) 11 6" xfId="13326"/>
    <cellStyle name="Данные (только для чтения) 12" xfId="445"/>
    <cellStyle name="Данные (только для чтения) 12 2" xfId="446"/>
    <cellStyle name="Данные (только для чтения) 12 2 2" xfId="447"/>
    <cellStyle name="Данные (только для чтения) 12 2 3" xfId="6299"/>
    <cellStyle name="Данные (только для чтения) 12 2 3 2" xfId="7442"/>
    <cellStyle name="Данные (только для чтения) 12 2 4" xfId="4699"/>
    <cellStyle name="Данные (только для чтения) 12 3" xfId="448"/>
    <cellStyle name="Данные (только для чтения) 12 3 2" xfId="4700"/>
    <cellStyle name="Данные (только для чтения) 12 3 2 2" xfId="7443"/>
    <cellStyle name="Данные (только для чтения) 12 3 3" xfId="7776"/>
    <cellStyle name="Данные (только для чтения) 12 3 4" xfId="13824"/>
    <cellStyle name="Данные (только для чтения) 12 4" xfId="3896"/>
    <cellStyle name="Данные (только для чтения) 12 4 2" xfId="7444"/>
    <cellStyle name="Данные (только для чтения) 12 5" xfId="7011"/>
    <cellStyle name="Данные (только для чтения) 12 6" xfId="13327"/>
    <cellStyle name="Данные (только для чтения) 13" xfId="449"/>
    <cellStyle name="Данные (только для чтения) 13 2" xfId="450"/>
    <cellStyle name="Данные (только для чтения) 13 3" xfId="451"/>
    <cellStyle name="Данные (только для чтения) 13 3 2" xfId="4701"/>
    <cellStyle name="Данные (только для чтения) 13 3 2 2" xfId="7445"/>
    <cellStyle name="Данные (только для чтения) 13 3 3" xfId="7778"/>
    <cellStyle name="Данные (только для чтения) 13 3 4" xfId="13825"/>
    <cellStyle name="Данные (только для чтения) 13 4" xfId="3897"/>
    <cellStyle name="Данные (только для чтения) 13 4 2" xfId="7446"/>
    <cellStyle name="Данные (только для чтения) 13 5" xfId="7012"/>
    <cellStyle name="Данные (только для чтения) 13 6" xfId="13328"/>
    <cellStyle name="Данные (только для чтения) 14" xfId="452"/>
    <cellStyle name="Данные (только для чтения) 14 2" xfId="453"/>
    <cellStyle name="Данные (только для чтения) 14 3" xfId="454"/>
    <cellStyle name="Данные (только для чтения) 14 3 2" xfId="4702"/>
    <cellStyle name="Данные (только для чтения) 14 3 2 2" xfId="7447"/>
    <cellStyle name="Данные (только для чтения) 14 3 3" xfId="7779"/>
    <cellStyle name="Данные (только для чтения) 14 3 4" xfId="13826"/>
    <cellStyle name="Данные (только для чтения) 14 4" xfId="3898"/>
    <cellStyle name="Данные (только для чтения) 14 4 2" xfId="7448"/>
    <cellStyle name="Данные (только для чтения) 14 5" xfId="7013"/>
    <cellStyle name="Данные (только для чтения) 14 6" xfId="13329"/>
    <cellStyle name="Данные (только для чтения) 15" xfId="455"/>
    <cellStyle name="Данные (только для чтения) 15 2" xfId="456"/>
    <cellStyle name="Данные (только для чтения) 15 3" xfId="457"/>
    <cellStyle name="Данные (только для чтения) 15 3 2" xfId="4703"/>
    <cellStyle name="Данные (только для чтения) 15 3 2 2" xfId="7449"/>
    <cellStyle name="Данные (только для чтения) 15 3 3" xfId="7780"/>
    <cellStyle name="Данные (только для чтения) 15 3 4" xfId="13827"/>
    <cellStyle name="Данные (только для чтения) 15 4" xfId="3899"/>
    <cellStyle name="Данные (только для чтения) 15 4 2" xfId="7450"/>
    <cellStyle name="Данные (только для чтения) 15 5" xfId="7014"/>
    <cellStyle name="Данные (только для чтения) 15 6" xfId="13330"/>
    <cellStyle name="Данные (только для чтения) 16" xfId="458"/>
    <cellStyle name="Данные (только для чтения) 16 10" xfId="459"/>
    <cellStyle name="Данные (только для чтения) 16 10 2" xfId="4704"/>
    <cellStyle name="Данные (только для чтения) 16 10 2 2" xfId="7451"/>
    <cellStyle name="Данные (только для чтения) 16 10 3" xfId="7781"/>
    <cellStyle name="Данные (только для чтения) 16 10 4" xfId="13828"/>
    <cellStyle name="Данные (только для чтения) 16 11" xfId="3900"/>
    <cellStyle name="Данные (только для чтения) 16 11 2" xfId="7452"/>
    <cellStyle name="Данные (только для чтения) 16 12" xfId="7015"/>
    <cellStyle name="Данные (только для чтения) 16 13" xfId="13331"/>
    <cellStyle name="Данные (только для чтения) 16 2" xfId="460"/>
    <cellStyle name="Данные (только для чтения) 16 2 2" xfId="461"/>
    <cellStyle name="Данные (только для чтения) 16 2 2 2" xfId="4705"/>
    <cellStyle name="Данные (только для чтения) 16 2 3" xfId="462"/>
    <cellStyle name="Данные (только для чтения) 16 2 3 2" xfId="4706"/>
    <cellStyle name="Данные (только для чтения) 16 2 4" xfId="3901"/>
    <cellStyle name="Данные (только для чтения) 16 3" xfId="463"/>
    <cellStyle name="Данные (только для чтения) 16 3 2" xfId="464"/>
    <cellStyle name="Данные (только для чтения) 16 3 2 2" xfId="4707"/>
    <cellStyle name="Данные (только для чтения) 16 3 3" xfId="465"/>
    <cellStyle name="Данные (только для чтения) 16 3 3 2" xfId="4708"/>
    <cellStyle name="Данные (только для чтения) 16 3 4" xfId="3902"/>
    <cellStyle name="Данные (только для чтения) 16 4" xfId="466"/>
    <cellStyle name="Данные (только для чтения) 16 4 2" xfId="467"/>
    <cellStyle name="Данные (только для чтения) 16 4 2 2" xfId="4709"/>
    <cellStyle name="Данные (только для чтения) 16 4 3" xfId="468"/>
    <cellStyle name="Данные (только для чтения) 16 4 3 2" xfId="4710"/>
    <cellStyle name="Данные (только для чтения) 16 4 4" xfId="3903"/>
    <cellStyle name="Данные (только для чтения) 16 5" xfId="469"/>
    <cellStyle name="Данные (только для чтения) 16 5 2" xfId="470"/>
    <cellStyle name="Данные (только для чтения) 16 5 2 2" xfId="4711"/>
    <cellStyle name="Данные (только для чтения) 16 5 3" xfId="471"/>
    <cellStyle name="Данные (только для чтения) 16 5 3 2" xfId="4712"/>
    <cellStyle name="Данные (только для чтения) 16 5 4" xfId="3904"/>
    <cellStyle name="Данные (только для чтения) 16 6" xfId="472"/>
    <cellStyle name="Данные (только для чтения) 16 6 2" xfId="473"/>
    <cellStyle name="Данные (только для чтения) 16 6 2 2" xfId="4713"/>
    <cellStyle name="Данные (только для чтения) 16 6 3" xfId="474"/>
    <cellStyle name="Данные (только для чтения) 16 6 3 2" xfId="4714"/>
    <cellStyle name="Данные (только для чтения) 16 6 4" xfId="3905"/>
    <cellStyle name="Данные (только для чтения) 16 7" xfId="475"/>
    <cellStyle name="Данные (только для чтения) 16 7 2" xfId="476"/>
    <cellStyle name="Данные (только для чтения) 16 7 2 2" xfId="4715"/>
    <cellStyle name="Данные (только для чтения) 16 7 3" xfId="477"/>
    <cellStyle name="Данные (только для чтения) 16 7 3 2" xfId="4716"/>
    <cellStyle name="Данные (только для чтения) 16 7 4" xfId="3906"/>
    <cellStyle name="Данные (только для чтения) 16 8" xfId="478"/>
    <cellStyle name="Данные (только для чтения) 16 8 2" xfId="479"/>
    <cellStyle name="Данные (только для чтения) 16 8 2 2" xfId="4717"/>
    <cellStyle name="Данные (только для чтения) 16 8 3" xfId="480"/>
    <cellStyle name="Данные (только для чтения) 16 8 3 2" xfId="4718"/>
    <cellStyle name="Данные (только для чтения) 16 8 4" xfId="3907"/>
    <cellStyle name="Данные (только для чтения) 16 9" xfId="481"/>
    <cellStyle name="Данные (только для чтения) 16_10470_35589_Расчет показателей КФМ" xfId="482"/>
    <cellStyle name="Данные (только для чтения) 17" xfId="483"/>
    <cellStyle name="Данные (только для чтения) 17 2" xfId="484"/>
    <cellStyle name="Данные (только для чтения) 17 3" xfId="485"/>
    <cellStyle name="Данные (только для чтения) 17 3 2" xfId="4719"/>
    <cellStyle name="Данные (только для чтения) 17 3 2 2" xfId="8201"/>
    <cellStyle name="Данные (только для чтения) 17 3 3" xfId="7782"/>
    <cellStyle name="Данные (только для чтения) 17 3 4" xfId="13829"/>
    <cellStyle name="Данные (только для чтения) 17 4" xfId="3908"/>
    <cellStyle name="Данные (только для чтения) 17 4 2" xfId="7459"/>
    <cellStyle name="Данные (только для чтения) 17 5" xfId="7016"/>
    <cellStyle name="Данные (только для чтения) 17 6" xfId="13332"/>
    <cellStyle name="Данные (только для чтения) 18" xfId="486"/>
    <cellStyle name="Данные (только для чтения) 18 2" xfId="487"/>
    <cellStyle name="Данные (только для чтения) 18 3" xfId="488"/>
    <cellStyle name="Данные (только для чтения) 18 3 2" xfId="4720"/>
    <cellStyle name="Данные (только для чтения) 18 3 2 2" xfId="8202"/>
    <cellStyle name="Данные (только для чтения) 18 3 3" xfId="7783"/>
    <cellStyle name="Данные (только для чтения) 18 3 4" xfId="13830"/>
    <cellStyle name="Данные (только для чтения) 18 4" xfId="3909"/>
    <cellStyle name="Данные (только для чтения) 18 4 2" xfId="8203"/>
    <cellStyle name="Данные (только для чтения) 18 5" xfId="7017"/>
    <cellStyle name="Данные (только для чтения) 18 6" xfId="13333"/>
    <cellStyle name="Данные (только для чтения) 19" xfId="489"/>
    <cellStyle name="Данные (только для чтения) 19 2" xfId="490"/>
    <cellStyle name="Данные (только для чтения) 19 3" xfId="491"/>
    <cellStyle name="Данные (только для чтения) 19 3 2" xfId="4721"/>
    <cellStyle name="Данные (только для чтения) 19 3 2 2" xfId="8205"/>
    <cellStyle name="Данные (только для чтения) 19 3 3" xfId="7784"/>
    <cellStyle name="Данные (только для чтения) 19 3 4" xfId="13831"/>
    <cellStyle name="Данные (только для чтения) 19 4" xfId="3910"/>
    <cellStyle name="Данные (только для чтения) 19 4 2" xfId="8207"/>
    <cellStyle name="Данные (только для чтения) 19 5" xfId="7018"/>
    <cellStyle name="Данные (только для чтения) 19 6" xfId="13334"/>
    <cellStyle name="Данные (только для чтения) 2" xfId="492"/>
    <cellStyle name="Данные (только для чтения) 2 2" xfId="493"/>
    <cellStyle name="Данные (только для чтения) 2 2 2" xfId="4722"/>
    <cellStyle name="Данные (только для чтения) 2 3" xfId="494"/>
    <cellStyle name="Данные (только для чтения) 2 3 2" xfId="495"/>
    <cellStyle name="Данные (только для чтения) 2 3 2 2" xfId="4724"/>
    <cellStyle name="Данные (только для чтения) 2 3 2 2 2" xfId="8211"/>
    <cellStyle name="Данные (только для чтения) 2 3 2 3" xfId="7785"/>
    <cellStyle name="Данные (только для чтения) 2 3 2 4" xfId="13832"/>
    <cellStyle name="Данные (только для чтения) 2 3 3" xfId="6300"/>
    <cellStyle name="Данные (только для чтения) 2 3 3 2" xfId="8212"/>
    <cellStyle name="Данные (только для чтения) 2 3 4" xfId="4723"/>
    <cellStyle name="Данные (только для чтения) 2 3 4 2" xfId="8213"/>
    <cellStyle name="Данные (только для чтения) 2 4" xfId="496"/>
    <cellStyle name="Данные (только для чтения) 2 4 2" xfId="4725"/>
    <cellStyle name="Данные (только для чтения) 2 5" xfId="497"/>
    <cellStyle name="Данные (только для чтения) 2 5 2" xfId="4726"/>
    <cellStyle name="Данные (только для чтения) 2 5 2 2" xfId="8214"/>
    <cellStyle name="Данные (только для чтения) 2 5 3" xfId="7786"/>
    <cellStyle name="Данные (только для чтения) 2 5 4" xfId="13833"/>
    <cellStyle name="Данные (только для чтения) 2 6" xfId="8837"/>
    <cellStyle name="Данные (только для чтения) 20" xfId="498"/>
    <cellStyle name="Данные (только для чтения) 20 2" xfId="499"/>
    <cellStyle name="Данные (только для чтения) 20 3" xfId="500"/>
    <cellStyle name="Данные (только для чтения) 20 3 2" xfId="4727"/>
    <cellStyle name="Данные (только для чтения) 20 3 2 2" xfId="8215"/>
    <cellStyle name="Данные (только для чтения) 20 3 3" xfId="7787"/>
    <cellStyle name="Данные (только для чтения) 20 3 4" xfId="13834"/>
    <cellStyle name="Данные (только для чтения) 20 4" xfId="3911"/>
    <cellStyle name="Данные (только для чтения) 20 4 2" xfId="7473"/>
    <cellStyle name="Данные (только для чтения) 20 5" xfId="7019"/>
    <cellStyle name="Данные (только для чтения) 20 6" xfId="13335"/>
    <cellStyle name="Данные (только для чтения) 21" xfId="501"/>
    <cellStyle name="Данные (только для чтения) 21 2" xfId="502"/>
    <cellStyle name="Данные (только для чтения) 21 3" xfId="503"/>
    <cellStyle name="Данные (только для чтения) 21 3 2" xfId="4728"/>
    <cellStyle name="Данные (только для чтения) 21 3 2 2" xfId="8216"/>
    <cellStyle name="Данные (только для чтения) 21 3 3" xfId="7788"/>
    <cellStyle name="Данные (только для чтения) 21 3 4" xfId="13835"/>
    <cellStyle name="Данные (только для чтения) 21 4" xfId="3912"/>
    <cellStyle name="Данные (только для чтения) 21 4 2" xfId="8217"/>
    <cellStyle name="Данные (только для чтения) 21 5" xfId="7020"/>
    <cellStyle name="Данные (только для чтения) 21 6" xfId="13336"/>
    <cellStyle name="Данные (только для чтения) 22" xfId="504"/>
    <cellStyle name="Данные (только для чтения) 22 2" xfId="505"/>
    <cellStyle name="Данные (только для чтения) 22 3" xfId="6301"/>
    <cellStyle name="Данные (только для чтения) 22 3 2" xfId="8679"/>
    <cellStyle name="Данные (только для чтения) 22 3 3" xfId="14286"/>
    <cellStyle name="Данные (только для чтения) 22 4" xfId="3913"/>
    <cellStyle name="Данные (только для чтения) 22 5" xfId="7021"/>
    <cellStyle name="Данные (только для чтения) 22 6" xfId="13337"/>
    <cellStyle name="Данные (только для чтения) 23" xfId="506"/>
    <cellStyle name="Данные (только для чтения) 23 2" xfId="3914"/>
    <cellStyle name="Данные (только для чтения) 24" xfId="507"/>
    <cellStyle name="Данные (только для чтения) 24 2" xfId="4729"/>
    <cellStyle name="Данные (только для чтения) 25" xfId="14537"/>
    <cellStyle name="Данные (только для чтения) 26" xfId="14527"/>
    <cellStyle name="Данные (только для чтения) 27" xfId="14568"/>
    <cellStyle name="Данные (только для чтения) 3" xfId="508"/>
    <cellStyle name="Данные (только для чтения) 3 2" xfId="509"/>
    <cellStyle name="Данные (только для чтения) 3 2 2" xfId="510"/>
    <cellStyle name="Данные (только для чтения) 3 2 3" xfId="6302"/>
    <cellStyle name="Данные (только для чтения) 3 2 3 2" xfId="8680"/>
    <cellStyle name="Данные (только для чтения) 3 2 3 3" xfId="14287"/>
    <cellStyle name="Данные (только для чтения) 3 2 4" xfId="4731"/>
    <cellStyle name="Данные (только для чтения) 3 2 5" xfId="7789"/>
    <cellStyle name="Данные (только для чтения) 3 2 6" xfId="13836"/>
    <cellStyle name="Данные (только для чтения) 3 3" xfId="511"/>
    <cellStyle name="Данные (только для чтения) 3 3 2" xfId="4732"/>
    <cellStyle name="Данные (только для чтения) 3 3 2 2" xfId="8219"/>
    <cellStyle name="Данные (только для чтения) 3 3 3" xfId="7790"/>
    <cellStyle name="Данные (только для чтения) 3 3 4" xfId="13837"/>
    <cellStyle name="Данные (только для чтения) 3 4" xfId="4730"/>
    <cellStyle name="Данные (только для чтения) 3 4 2" xfId="8221"/>
    <cellStyle name="Данные (только для чтения) 3 4 3" xfId="9257"/>
    <cellStyle name="Данные (только для чтения) 3 5" xfId="3915"/>
    <cellStyle name="Данные (только для чтения) 3 6" xfId="7022"/>
    <cellStyle name="Данные (только для чтения) 3 7" xfId="13338"/>
    <cellStyle name="Данные (только для чтения) 4" xfId="512"/>
    <cellStyle name="Данные (только для чтения) 4 2" xfId="513"/>
    <cellStyle name="Данные (только для чтения) 4 2 2" xfId="514"/>
    <cellStyle name="Данные (только для чтения) 4 2 3" xfId="6303"/>
    <cellStyle name="Данные (только для чтения) 4 2 3 2" xfId="8681"/>
    <cellStyle name="Данные (только для чтения) 4 2 3 3" xfId="14288"/>
    <cellStyle name="Данные (только для чтения) 4 2 4" xfId="4734"/>
    <cellStyle name="Данные (только для чтения) 4 2 5" xfId="7791"/>
    <cellStyle name="Данные (только для чтения) 4 2 6" xfId="13838"/>
    <cellStyle name="Данные (только для чтения) 4 3" xfId="515"/>
    <cellStyle name="Данные (только для чтения) 4 3 2" xfId="4735"/>
    <cellStyle name="Данные (только для чтения) 4 3 2 2" xfId="9256"/>
    <cellStyle name="Данные (только для чтения) 4 3 3" xfId="7792"/>
    <cellStyle name="Данные (только для чтения) 4 3 4" xfId="13839"/>
    <cellStyle name="Данные (только для чтения) 4 4" xfId="4733"/>
    <cellStyle name="Данные (только для чтения) 4 4 2" xfId="9255"/>
    <cellStyle name="Данные (только для чтения) 4 4 3" xfId="9254"/>
    <cellStyle name="Данные (только для чтения) 4 5" xfId="3916"/>
    <cellStyle name="Данные (только для чтения) 4 6" xfId="7023"/>
    <cellStyle name="Данные (только для чтения) 4 7" xfId="13339"/>
    <cellStyle name="Данные (только для чтения) 5" xfId="516"/>
    <cellStyle name="Данные (только для чтения) 5 2" xfId="517"/>
    <cellStyle name="Данные (только для чтения) 5 2 2" xfId="518"/>
    <cellStyle name="Данные (только для чтения) 5 2 3" xfId="6304"/>
    <cellStyle name="Данные (только для чтения) 5 2 3 2" xfId="8682"/>
    <cellStyle name="Данные (только для чтения) 5 2 3 3" xfId="14289"/>
    <cellStyle name="Данные (только для чтения) 5 2 4" xfId="4737"/>
    <cellStyle name="Данные (только для чтения) 5 2 5" xfId="7793"/>
    <cellStyle name="Данные (только для чтения) 5 2 6" xfId="13840"/>
    <cellStyle name="Данные (только для чтения) 5 3" xfId="519"/>
    <cellStyle name="Данные (только для чтения) 5 3 2" xfId="4738"/>
    <cellStyle name="Данные (только для чтения) 5 3 2 2" xfId="8228"/>
    <cellStyle name="Данные (только для чтения) 5 3 3" xfId="7794"/>
    <cellStyle name="Данные (только для чтения) 5 3 4" xfId="13841"/>
    <cellStyle name="Данные (только для чтения) 5 4" xfId="4736"/>
    <cellStyle name="Данные (только для чтения) 5 4 2" xfId="9253"/>
    <cellStyle name="Данные (только для чтения) 5 4 3" xfId="8232"/>
    <cellStyle name="Данные (только для чтения) 5 5" xfId="3917"/>
    <cellStyle name="Данные (только для чтения) 5 6" xfId="7024"/>
    <cellStyle name="Данные (только для чтения) 5 7" xfId="13340"/>
    <cellStyle name="Данные (только для чтения) 6" xfId="520"/>
    <cellStyle name="Данные (только для чтения) 6 2" xfId="521"/>
    <cellStyle name="Данные (только для чтения) 6 2 2" xfId="522"/>
    <cellStyle name="Данные (только для чтения) 6 2 3" xfId="6305"/>
    <cellStyle name="Данные (только для чтения) 6 2 3 2" xfId="8683"/>
    <cellStyle name="Данные (только для чтения) 6 2 3 3" xfId="14290"/>
    <cellStyle name="Данные (только для чтения) 6 2 4" xfId="4740"/>
    <cellStyle name="Данные (только для чтения) 6 2 5" xfId="7795"/>
    <cellStyle name="Данные (только для чтения) 6 2 6" xfId="13842"/>
    <cellStyle name="Данные (только для чтения) 6 3" xfId="523"/>
    <cellStyle name="Данные (только для чтения) 6 3 2" xfId="4741"/>
    <cellStyle name="Данные (только для чтения) 6 3 2 2" xfId="8236"/>
    <cellStyle name="Данные (только для чтения) 6 3 3" xfId="7796"/>
    <cellStyle name="Данные (только для чтения) 6 3 4" xfId="13843"/>
    <cellStyle name="Данные (только для чтения) 6 4" xfId="4739"/>
    <cellStyle name="Данные (только для чтения) 6 4 2" xfId="8845"/>
    <cellStyle name="Данные (только для чтения) 6 4 3" xfId="8238"/>
    <cellStyle name="Данные (только для чтения) 6 5" xfId="3918"/>
    <cellStyle name="Данные (только для чтения) 6 6" xfId="7025"/>
    <cellStyle name="Данные (только для чтения) 6 7" xfId="13341"/>
    <cellStyle name="Данные (только для чтения) 7" xfId="524"/>
    <cellStyle name="Данные (только для чтения) 7 2" xfId="525"/>
    <cellStyle name="Данные (только для чтения) 7 2 2" xfId="526"/>
    <cellStyle name="Данные (только для чтения) 7 2 3" xfId="6306"/>
    <cellStyle name="Данные (только для чтения) 7 2 3 2" xfId="8684"/>
    <cellStyle name="Данные (только для чтения) 7 2 3 3" xfId="14291"/>
    <cellStyle name="Данные (только для чтения) 7 2 4" xfId="4743"/>
    <cellStyle name="Данные (только для чтения) 7 2 5" xfId="7797"/>
    <cellStyle name="Данные (только для чтения) 7 2 6" xfId="13844"/>
    <cellStyle name="Данные (только для чтения) 7 3" xfId="527"/>
    <cellStyle name="Данные (только для чтения) 7 3 2" xfId="4744"/>
    <cellStyle name="Данные (только для чтения) 7 3 2 2" xfId="8241"/>
    <cellStyle name="Данные (только для чтения) 7 3 3" xfId="7798"/>
    <cellStyle name="Данные (только для чтения) 7 3 4" xfId="13845"/>
    <cellStyle name="Данные (только для чтения) 7 4" xfId="4742"/>
    <cellStyle name="Данные (только для чтения) 7 4 2" xfId="8846"/>
    <cellStyle name="Данные (только для чтения) 7 4 3" xfId="8243"/>
    <cellStyle name="Данные (только для чтения) 7 5" xfId="3919"/>
    <cellStyle name="Данные (только для чтения) 7 6" xfId="7026"/>
    <cellStyle name="Данные (только для чтения) 7 7" xfId="13342"/>
    <cellStyle name="Данные (только для чтения) 8" xfId="528"/>
    <cellStyle name="Данные (только для чтения) 8 2" xfId="529"/>
    <cellStyle name="Данные (только для чтения) 8 2 2" xfId="530"/>
    <cellStyle name="Данные (только для чтения) 8 2 3" xfId="6307"/>
    <cellStyle name="Данные (только для чтения) 8 2 3 2" xfId="8685"/>
    <cellStyle name="Данные (только для чтения) 8 2 3 3" xfId="14292"/>
    <cellStyle name="Данные (только для чтения) 8 2 4" xfId="4746"/>
    <cellStyle name="Данные (только для чтения) 8 2 5" xfId="7799"/>
    <cellStyle name="Данные (только для чтения) 8 2 6" xfId="13846"/>
    <cellStyle name="Данные (только для чтения) 8 3" xfId="531"/>
    <cellStyle name="Данные (только для чтения) 8 3 2" xfId="4747"/>
    <cellStyle name="Данные (только для чтения) 8 3 2 2" xfId="9252"/>
    <cellStyle name="Данные (только для чтения) 8 3 3" xfId="7800"/>
    <cellStyle name="Данные (только для чтения) 8 3 4" xfId="13847"/>
    <cellStyle name="Данные (только для чтения) 8 4" xfId="4745"/>
    <cellStyle name="Данные (только для чтения) 8 4 2" xfId="8247"/>
    <cellStyle name="Данные (только для чтения) 8 4 3" xfId="9251"/>
    <cellStyle name="Данные (только для чтения) 8 5" xfId="3920"/>
    <cellStyle name="Данные (только для чтения) 8 6" xfId="7027"/>
    <cellStyle name="Данные (только для чтения) 8 7" xfId="13343"/>
    <cellStyle name="Данные (только для чтения) 9" xfId="532"/>
    <cellStyle name="Данные (только для чтения) 9 2" xfId="533"/>
    <cellStyle name="Данные (только для чтения) 9 2 2" xfId="534"/>
    <cellStyle name="Данные (только для чтения) 9 2 3" xfId="6308"/>
    <cellStyle name="Данные (только для чтения) 9 2 3 2" xfId="8686"/>
    <cellStyle name="Данные (только для чтения) 9 2 3 3" xfId="14293"/>
    <cellStyle name="Данные (только для чтения) 9 2 4" xfId="4749"/>
    <cellStyle name="Данные (только для чтения) 9 2 5" xfId="7801"/>
    <cellStyle name="Данные (только для чтения) 9 2 6" xfId="13848"/>
    <cellStyle name="Данные (только для чтения) 9 3" xfId="535"/>
    <cellStyle name="Данные (только для чтения) 9 3 2" xfId="4750"/>
    <cellStyle name="Данные (только для чтения) 9 3 2 2" xfId="9250"/>
    <cellStyle name="Данные (только для чтения) 9 3 3" xfId="7802"/>
    <cellStyle name="Данные (только для чтения) 9 3 4" xfId="13849"/>
    <cellStyle name="Данные (только для чтения) 9 4" xfId="4748"/>
    <cellStyle name="Данные (только для чтения) 9 4 2" xfId="9249"/>
    <cellStyle name="Данные (только для чтения) 9 4 3" xfId="9248"/>
    <cellStyle name="Данные (только для чтения) 9 5" xfId="3921"/>
    <cellStyle name="Данные (только для чтения) 9 6" xfId="7028"/>
    <cellStyle name="Данные (только для чтения) 9 7" xfId="13344"/>
    <cellStyle name="Данные для удаления" xfId="536"/>
    <cellStyle name="Данные для удаления 10" xfId="537"/>
    <cellStyle name="Данные для удаления 10 2" xfId="538"/>
    <cellStyle name="Данные для удаления 10 2 2" xfId="539"/>
    <cellStyle name="Данные для удаления 10 2 3" xfId="6309"/>
    <cellStyle name="Данные для удаления 10 2 3 2" xfId="9247"/>
    <cellStyle name="Данные для удаления 10 2 4" xfId="4751"/>
    <cellStyle name="Данные для удаления 10 3" xfId="540"/>
    <cellStyle name="Данные для удаления 10 3 2" xfId="4752"/>
    <cellStyle name="Данные для удаления 10 3 2 2" xfId="8248"/>
    <cellStyle name="Данные для удаления 10 3 3" xfId="7803"/>
    <cellStyle name="Данные для удаления 10 3 4" xfId="13850"/>
    <cellStyle name="Данные для удаления 10 4" xfId="3922"/>
    <cellStyle name="Данные для удаления 10 4 2" xfId="7489"/>
    <cellStyle name="Данные для удаления 10 5" xfId="7029"/>
    <cellStyle name="Данные для удаления 10 6" xfId="13345"/>
    <cellStyle name="Данные для удаления 11" xfId="541"/>
    <cellStyle name="Данные для удаления 11 2" xfId="542"/>
    <cellStyle name="Данные для удаления 11 2 2" xfId="543"/>
    <cellStyle name="Данные для удаления 11 2 3" xfId="6310"/>
    <cellStyle name="Данные для удаления 11 2 3 2" xfId="8249"/>
    <cellStyle name="Данные для удаления 11 2 4" xfId="4753"/>
    <cellStyle name="Данные для удаления 11 3" xfId="544"/>
    <cellStyle name="Данные для удаления 11 3 2" xfId="4754"/>
    <cellStyle name="Данные для удаления 11 3 2 2" xfId="9246"/>
    <cellStyle name="Данные для удаления 11 3 3" xfId="7804"/>
    <cellStyle name="Данные для удаления 11 3 4" xfId="13851"/>
    <cellStyle name="Данные для удаления 11 4" xfId="3923"/>
    <cellStyle name="Данные для удаления 11 4 2" xfId="7490"/>
    <cellStyle name="Данные для удаления 11 5" xfId="7030"/>
    <cellStyle name="Данные для удаления 11 6" xfId="13346"/>
    <cellStyle name="Данные для удаления 12" xfId="545"/>
    <cellStyle name="Данные для удаления 12 2" xfId="546"/>
    <cellStyle name="Данные для удаления 12 2 2" xfId="547"/>
    <cellStyle name="Данные для удаления 12 2 3" xfId="6311"/>
    <cellStyle name="Данные для удаления 12 2 3 2" xfId="7491"/>
    <cellStyle name="Данные для удаления 12 2 4" xfId="4755"/>
    <cellStyle name="Данные для удаления 12 3" xfId="548"/>
    <cellStyle name="Данные для удаления 12 3 2" xfId="4756"/>
    <cellStyle name="Данные для удаления 12 3 2 2" xfId="8250"/>
    <cellStyle name="Данные для удаления 12 3 3" xfId="7805"/>
    <cellStyle name="Данные для удаления 12 3 4" xfId="13852"/>
    <cellStyle name="Данные для удаления 12 4" xfId="3924"/>
    <cellStyle name="Данные для удаления 12 4 2" xfId="9245"/>
    <cellStyle name="Данные для удаления 12 5" xfId="7031"/>
    <cellStyle name="Данные для удаления 12 6" xfId="13347"/>
    <cellStyle name="Данные для удаления 13" xfId="549"/>
    <cellStyle name="Данные для удаления 13 2" xfId="550"/>
    <cellStyle name="Данные для удаления 13 3" xfId="551"/>
    <cellStyle name="Данные для удаления 13 3 2" xfId="4757"/>
    <cellStyle name="Данные для удаления 13 3 2 2" xfId="9244"/>
    <cellStyle name="Данные для удаления 13 3 3" xfId="7806"/>
    <cellStyle name="Данные для удаления 13 3 4" xfId="13853"/>
    <cellStyle name="Данные для удаления 13 4" xfId="3925"/>
    <cellStyle name="Данные для удаления 13 4 2" xfId="9243"/>
    <cellStyle name="Данные для удаления 13 5" xfId="7032"/>
    <cellStyle name="Данные для удаления 13 6" xfId="13348"/>
    <cellStyle name="Данные для удаления 14" xfId="552"/>
    <cellStyle name="Данные для удаления 14 2" xfId="553"/>
    <cellStyle name="Данные для удаления 14 3" xfId="554"/>
    <cellStyle name="Данные для удаления 14 3 2" xfId="4758"/>
    <cellStyle name="Данные для удаления 14 3 2 2" xfId="9242"/>
    <cellStyle name="Данные для удаления 14 3 3" xfId="7807"/>
    <cellStyle name="Данные для удаления 14 3 4" xfId="13854"/>
    <cellStyle name="Данные для удаления 14 4" xfId="3926"/>
    <cellStyle name="Данные для удаления 14 4 2" xfId="9241"/>
    <cellStyle name="Данные для удаления 14 5" xfId="7033"/>
    <cellStyle name="Данные для удаления 14 6" xfId="13349"/>
    <cellStyle name="Данные для удаления 15" xfId="555"/>
    <cellStyle name="Данные для удаления 15 10" xfId="556"/>
    <cellStyle name="Данные для удаления 15 10 2" xfId="4759"/>
    <cellStyle name="Данные для удаления 15 10 2 2" xfId="9240"/>
    <cellStyle name="Данные для удаления 15 10 3" xfId="7808"/>
    <cellStyle name="Данные для удаления 15 10 4" xfId="13855"/>
    <cellStyle name="Данные для удаления 15 11" xfId="3927"/>
    <cellStyle name="Данные для удаления 15 11 2" xfId="8251"/>
    <cellStyle name="Данные для удаления 15 12" xfId="7034"/>
    <cellStyle name="Данные для удаления 15 13" xfId="13350"/>
    <cellStyle name="Данные для удаления 15 2" xfId="557"/>
    <cellStyle name="Данные для удаления 15 2 2" xfId="558"/>
    <cellStyle name="Данные для удаления 15 2 2 2" xfId="4760"/>
    <cellStyle name="Данные для удаления 15 2 3" xfId="559"/>
    <cellStyle name="Данные для удаления 15 2 3 2" xfId="4761"/>
    <cellStyle name="Данные для удаления 15 2 4" xfId="3928"/>
    <cellStyle name="Данные для удаления 15 3" xfId="560"/>
    <cellStyle name="Данные для удаления 15 3 2" xfId="561"/>
    <cellStyle name="Данные для удаления 15 3 2 2" xfId="4762"/>
    <cellStyle name="Данные для удаления 15 3 3" xfId="562"/>
    <cellStyle name="Данные для удаления 15 3 3 2" xfId="4763"/>
    <cellStyle name="Данные для удаления 15 3 4" xfId="3929"/>
    <cellStyle name="Данные для удаления 15 4" xfId="563"/>
    <cellStyle name="Данные для удаления 15 4 2" xfId="564"/>
    <cellStyle name="Данные для удаления 15 4 2 2" xfId="4764"/>
    <cellStyle name="Данные для удаления 15 4 3" xfId="565"/>
    <cellStyle name="Данные для удаления 15 4 3 2" xfId="4765"/>
    <cellStyle name="Данные для удаления 15 4 4" xfId="3930"/>
    <cellStyle name="Данные для удаления 15 5" xfId="566"/>
    <cellStyle name="Данные для удаления 15 5 2" xfId="567"/>
    <cellStyle name="Данные для удаления 15 5 2 2" xfId="4766"/>
    <cellStyle name="Данные для удаления 15 5 3" xfId="568"/>
    <cellStyle name="Данные для удаления 15 5 3 2" xfId="4767"/>
    <cellStyle name="Данные для удаления 15 5 4" xfId="3931"/>
    <cellStyle name="Данные для удаления 15 6" xfId="569"/>
    <cellStyle name="Данные для удаления 15 6 2" xfId="570"/>
    <cellStyle name="Данные для удаления 15 6 2 2" xfId="4768"/>
    <cellStyle name="Данные для удаления 15 6 3" xfId="571"/>
    <cellStyle name="Данные для удаления 15 6 3 2" xfId="4769"/>
    <cellStyle name="Данные для удаления 15 6 4" xfId="3932"/>
    <cellStyle name="Данные для удаления 15 7" xfId="572"/>
    <cellStyle name="Данные для удаления 15 7 2" xfId="573"/>
    <cellStyle name="Данные для удаления 15 7 2 2" xfId="4770"/>
    <cellStyle name="Данные для удаления 15 7 3" xfId="574"/>
    <cellStyle name="Данные для удаления 15 7 3 2" xfId="4771"/>
    <cellStyle name="Данные для удаления 15 7 4" xfId="3933"/>
    <cellStyle name="Данные для удаления 15 8" xfId="575"/>
    <cellStyle name="Данные для удаления 15 8 2" xfId="576"/>
    <cellStyle name="Данные для удаления 15 8 2 2" xfId="4772"/>
    <cellStyle name="Данные для удаления 15 8 3" xfId="577"/>
    <cellStyle name="Данные для удаления 15 8 3 2" xfId="4773"/>
    <cellStyle name="Данные для удаления 15 8 4" xfId="3934"/>
    <cellStyle name="Данные для удаления 15 9" xfId="578"/>
    <cellStyle name="Данные для удаления 15_10470_35589_Расчет показателей КФМ" xfId="579"/>
    <cellStyle name="Данные для удаления 16" xfId="580"/>
    <cellStyle name="Данные для удаления 16 2" xfId="581"/>
    <cellStyle name="Данные для удаления 16 3" xfId="582"/>
    <cellStyle name="Данные для удаления 16 3 2" xfId="4774"/>
    <cellStyle name="Данные для удаления 16 3 2 2" xfId="9239"/>
    <cellStyle name="Данные для удаления 16 3 3" xfId="7811"/>
    <cellStyle name="Данные для удаления 16 3 4" xfId="13856"/>
    <cellStyle name="Данные для удаления 16 4" xfId="3935"/>
    <cellStyle name="Данные для удаления 16 4 2" xfId="7505"/>
    <cellStyle name="Данные для удаления 16 5" xfId="7038"/>
    <cellStyle name="Данные для удаления 16 6" xfId="13351"/>
    <cellStyle name="Данные для удаления 17" xfId="583"/>
    <cellStyle name="Данные для удаления 17 2" xfId="584"/>
    <cellStyle name="Данные для удаления 17 3" xfId="585"/>
    <cellStyle name="Данные для удаления 17 3 2" xfId="4775"/>
    <cellStyle name="Данные для удаления 17 3 2 2" xfId="9238"/>
    <cellStyle name="Данные для удаления 17 3 3" xfId="7812"/>
    <cellStyle name="Данные для удаления 17 3 4" xfId="13857"/>
    <cellStyle name="Данные для удаления 17 4" xfId="3936"/>
    <cellStyle name="Данные для удаления 17 4 2" xfId="9237"/>
    <cellStyle name="Данные для удаления 17 5" xfId="7039"/>
    <cellStyle name="Данные для удаления 17 6" xfId="13352"/>
    <cellStyle name="Данные для удаления 18" xfId="586"/>
    <cellStyle name="Данные для удаления 18 2" xfId="587"/>
    <cellStyle name="Данные для удаления 18 3" xfId="588"/>
    <cellStyle name="Данные для удаления 18 3 2" xfId="4776"/>
    <cellStyle name="Данные для удаления 18 3 2 2" xfId="9235"/>
    <cellStyle name="Данные для удаления 18 3 3" xfId="7813"/>
    <cellStyle name="Данные для удаления 18 3 4" xfId="13858"/>
    <cellStyle name="Данные для удаления 18 4" xfId="3937"/>
    <cellStyle name="Данные для удаления 18 4 2" xfId="9236"/>
    <cellStyle name="Данные для удаления 18 5" xfId="7040"/>
    <cellStyle name="Данные для удаления 18 6" xfId="13353"/>
    <cellStyle name="Данные для удаления 19" xfId="589"/>
    <cellStyle name="Данные для удаления 19 2" xfId="590"/>
    <cellStyle name="Данные для удаления 19 3" xfId="591"/>
    <cellStyle name="Данные для удаления 19 3 2" xfId="4777"/>
    <cellStyle name="Данные для удаления 19 3 2 2" xfId="8257"/>
    <cellStyle name="Данные для удаления 19 3 3" xfId="7814"/>
    <cellStyle name="Данные для удаления 19 3 4" xfId="13859"/>
    <cellStyle name="Данные для удаления 19 4" xfId="3938"/>
    <cellStyle name="Данные для удаления 19 4 2" xfId="9234"/>
    <cellStyle name="Данные для удаления 19 5" xfId="7041"/>
    <cellStyle name="Данные для удаления 19 6" xfId="13354"/>
    <cellStyle name="Данные для удаления 2" xfId="592"/>
    <cellStyle name="Данные для удаления 2 10" xfId="593"/>
    <cellStyle name="Данные для удаления 2 10 2" xfId="4779"/>
    <cellStyle name="Данные для удаления 2 10 2 2" xfId="9233"/>
    <cellStyle name="Данные для удаления 2 10 3" xfId="7816"/>
    <cellStyle name="Данные для удаления 2 10 4" xfId="13860"/>
    <cellStyle name="Данные для удаления 2 11" xfId="4778"/>
    <cellStyle name="Данные для удаления 2 11 2" xfId="9232"/>
    <cellStyle name="Данные для удаления 2 11 3" xfId="9231"/>
    <cellStyle name="Данные для удаления 2 12" xfId="3939"/>
    <cellStyle name="Данные для удаления 2 13" xfId="7042"/>
    <cellStyle name="Данные для удаления 2 14" xfId="13355"/>
    <cellStyle name="Данные для удаления 2 2" xfId="594"/>
    <cellStyle name="Данные для удаления 2 2 10" xfId="595"/>
    <cellStyle name="Данные для удаления 2 2 10 2" xfId="4780"/>
    <cellStyle name="Данные для удаления 2 2 11" xfId="3940"/>
    <cellStyle name="Данные для удаления 2 2 2" xfId="596"/>
    <cellStyle name="Данные для удаления 2 2 2 2" xfId="597"/>
    <cellStyle name="Данные для удаления 2 2 2 3" xfId="6312"/>
    <cellStyle name="Данные для удаления 2 2 2 3 2" xfId="8687"/>
    <cellStyle name="Данные для удаления 2 2 2 3 3" xfId="14294"/>
    <cellStyle name="Данные для удаления 2 2 2 4" xfId="3941"/>
    <cellStyle name="Данные для удаления 2 2 2 5" xfId="7044"/>
    <cellStyle name="Данные для удаления 2 2 2 6" xfId="13356"/>
    <cellStyle name="Данные для удаления 2 2 3" xfId="598"/>
    <cellStyle name="Данные для удаления 2 2 3 2" xfId="599"/>
    <cellStyle name="Данные для удаления 2 2 3 3" xfId="6313"/>
    <cellStyle name="Данные для удаления 2 2 3 3 2" xfId="8688"/>
    <cellStyle name="Данные для удаления 2 2 3 3 3" xfId="14295"/>
    <cellStyle name="Данные для удаления 2 2 3 4" xfId="3942"/>
    <cellStyle name="Данные для удаления 2 2 3 5" xfId="7045"/>
    <cellStyle name="Данные для удаления 2 2 3 6" xfId="13357"/>
    <cellStyle name="Данные для удаления 2 2 4" xfId="600"/>
    <cellStyle name="Данные для удаления 2 2 4 2" xfId="601"/>
    <cellStyle name="Данные для удаления 2 2 4 3" xfId="6314"/>
    <cellStyle name="Данные для удаления 2 2 4 3 2" xfId="8689"/>
    <cellStyle name="Данные для удаления 2 2 4 3 3" xfId="14296"/>
    <cellStyle name="Данные для удаления 2 2 4 4" xfId="3943"/>
    <cellStyle name="Данные для удаления 2 2 4 5" xfId="7046"/>
    <cellStyle name="Данные для удаления 2 2 4 6" xfId="13358"/>
    <cellStyle name="Данные для удаления 2 2 5" xfId="602"/>
    <cellStyle name="Данные для удаления 2 2 5 2" xfId="603"/>
    <cellStyle name="Данные для удаления 2 2 5 3" xfId="6315"/>
    <cellStyle name="Данные для удаления 2 2 5 3 2" xfId="8690"/>
    <cellStyle name="Данные для удаления 2 2 5 3 3" xfId="14297"/>
    <cellStyle name="Данные для удаления 2 2 5 4" xfId="3944"/>
    <cellStyle name="Данные для удаления 2 2 5 5" xfId="7047"/>
    <cellStyle name="Данные для удаления 2 2 5 6" xfId="13359"/>
    <cellStyle name="Данные для удаления 2 2 6" xfId="604"/>
    <cellStyle name="Данные для удаления 2 2 6 2" xfId="605"/>
    <cellStyle name="Данные для удаления 2 2 6 3" xfId="6316"/>
    <cellStyle name="Данные для удаления 2 2 6 3 2" xfId="8691"/>
    <cellStyle name="Данные для удаления 2 2 6 3 3" xfId="14298"/>
    <cellStyle name="Данные для удаления 2 2 6 4" xfId="3945"/>
    <cellStyle name="Данные для удаления 2 2 6 5" xfId="7048"/>
    <cellStyle name="Данные для удаления 2 2 6 6" xfId="13360"/>
    <cellStyle name="Данные для удаления 2 2 7" xfId="606"/>
    <cellStyle name="Данные для удаления 2 2 7 2" xfId="607"/>
    <cellStyle name="Данные для удаления 2 2 7 3" xfId="6317"/>
    <cellStyle name="Данные для удаления 2 2 7 3 2" xfId="8692"/>
    <cellStyle name="Данные для удаления 2 2 7 3 3" xfId="14299"/>
    <cellStyle name="Данные для удаления 2 2 7 4" xfId="3946"/>
    <cellStyle name="Данные для удаления 2 2 7 5" xfId="7049"/>
    <cellStyle name="Данные для удаления 2 2 7 6" xfId="13361"/>
    <cellStyle name="Данные для удаления 2 2 8" xfId="608"/>
    <cellStyle name="Данные для удаления 2 2 8 2" xfId="609"/>
    <cellStyle name="Данные для удаления 2 2 8 3" xfId="6318"/>
    <cellStyle name="Данные для удаления 2 2 8 3 2" xfId="8693"/>
    <cellStyle name="Данные для удаления 2 2 8 3 3" xfId="14300"/>
    <cellStyle name="Данные для удаления 2 2 8 4" xfId="3947"/>
    <cellStyle name="Данные для удаления 2 2 8 5" xfId="7050"/>
    <cellStyle name="Данные для удаления 2 2 8 6" xfId="13362"/>
    <cellStyle name="Данные для удаления 2 2 9" xfId="610"/>
    <cellStyle name="Данные для удаления 2 2 9 2" xfId="611"/>
    <cellStyle name="Данные для удаления 2 2 9 2 2" xfId="4781"/>
    <cellStyle name="Данные для удаления 2 2 9 3" xfId="6319"/>
    <cellStyle name="Данные для удаления 2 2 9 4" xfId="9230"/>
    <cellStyle name="Данные для удаления 2 2_10470_35589_Расчет показателей КФМ" xfId="612"/>
    <cellStyle name="Данные для удаления 2 3" xfId="613"/>
    <cellStyle name="Данные для удаления 2 3 2" xfId="614"/>
    <cellStyle name="Данные для удаления 2 3 3" xfId="6320"/>
    <cellStyle name="Данные для удаления 2 3 3 2" xfId="8695"/>
    <cellStyle name="Данные для удаления 2 3 3 3" xfId="14301"/>
    <cellStyle name="Данные для удаления 2 3 4" xfId="3948"/>
    <cellStyle name="Данные для удаления 2 3 5" xfId="7051"/>
    <cellStyle name="Данные для удаления 2 3 6" xfId="13363"/>
    <cellStyle name="Данные для удаления 2 4" xfId="615"/>
    <cellStyle name="Данные для удаления 2 4 2" xfId="616"/>
    <cellStyle name="Данные для удаления 2 4 2 2" xfId="4782"/>
    <cellStyle name="Данные для удаления 2 4 3" xfId="617"/>
    <cellStyle name="Данные для удаления 2 4 3 2" xfId="4783"/>
    <cellStyle name="Данные для удаления 2 4 4" xfId="3949"/>
    <cellStyle name="Данные для удаления 2 5" xfId="618"/>
    <cellStyle name="Данные для удаления 2 5 2" xfId="619"/>
    <cellStyle name="Данные для удаления 2 5 2 2" xfId="4784"/>
    <cellStyle name="Данные для удаления 2 5 3" xfId="620"/>
    <cellStyle name="Данные для удаления 2 5 3 2" xfId="4785"/>
    <cellStyle name="Данные для удаления 2 5 4" xfId="3950"/>
    <cellStyle name="Данные для удаления 2 6" xfId="621"/>
    <cellStyle name="Данные для удаления 2 6 2" xfId="622"/>
    <cellStyle name="Данные для удаления 2 6 2 2" xfId="4786"/>
    <cellStyle name="Данные для удаления 2 6 3" xfId="623"/>
    <cellStyle name="Данные для удаления 2 6 3 2" xfId="4787"/>
    <cellStyle name="Данные для удаления 2 6 4" xfId="3951"/>
    <cellStyle name="Данные для удаления 2 7" xfId="624"/>
    <cellStyle name="Данные для удаления 2 7 2" xfId="625"/>
    <cellStyle name="Данные для удаления 2 7 2 2" xfId="4788"/>
    <cellStyle name="Данные для удаления 2 7 3" xfId="626"/>
    <cellStyle name="Данные для удаления 2 7 3 2" xfId="4789"/>
    <cellStyle name="Данные для удаления 2 7 4" xfId="3952"/>
    <cellStyle name="Данные для удаления 2 8" xfId="627"/>
    <cellStyle name="Данные для удаления 2 8 2" xfId="628"/>
    <cellStyle name="Данные для удаления 2 8 2 2" xfId="4790"/>
    <cellStyle name="Данные для удаления 2 8 3" xfId="629"/>
    <cellStyle name="Данные для удаления 2 8 3 2" xfId="4791"/>
    <cellStyle name="Данные для удаления 2 8 4" xfId="3953"/>
    <cellStyle name="Данные для удаления 2 9" xfId="630"/>
    <cellStyle name="Данные для удаления 2 9 2" xfId="631"/>
    <cellStyle name="Данные для удаления 2 9 2 2" xfId="4792"/>
    <cellStyle name="Данные для удаления 2 9 3" xfId="632"/>
    <cellStyle name="Данные для удаления 2 9 3 2" xfId="4793"/>
    <cellStyle name="Данные для удаления 2 9 4" xfId="3954"/>
    <cellStyle name="Данные для удаления 2_10470_35589_Расчет показателей КФМ" xfId="633"/>
    <cellStyle name="Данные для удаления 20" xfId="634"/>
    <cellStyle name="Данные для удаления 20 2" xfId="635"/>
    <cellStyle name="Данные для удаления 20 3" xfId="636"/>
    <cellStyle name="Данные для удаления 20 3 2" xfId="4794"/>
    <cellStyle name="Данные для удаления 20 3 2 2" xfId="8258"/>
    <cellStyle name="Данные для удаления 20 3 3" xfId="7821"/>
    <cellStyle name="Данные для удаления 20 3 4" xfId="13861"/>
    <cellStyle name="Данные для удаления 20 4" xfId="3955"/>
    <cellStyle name="Данные для удаления 20 4 2" xfId="9229"/>
    <cellStyle name="Данные для удаления 20 5" xfId="7052"/>
    <cellStyle name="Данные для удаления 20 6" xfId="13364"/>
    <cellStyle name="Данные для удаления 21" xfId="637"/>
    <cellStyle name="Данные для удаления 21 2" xfId="638"/>
    <cellStyle name="Данные для удаления 21 3" xfId="639"/>
    <cellStyle name="Данные для удаления 21 3 2" xfId="4795"/>
    <cellStyle name="Данные для удаления 21 3 2 2" xfId="9228"/>
    <cellStyle name="Данные для удаления 21 3 3" xfId="7823"/>
    <cellStyle name="Данные для удаления 21 3 4" xfId="13862"/>
    <cellStyle name="Данные для удаления 21 4" xfId="3956"/>
    <cellStyle name="Данные для удаления 21 4 2" xfId="7506"/>
    <cellStyle name="Данные для удаления 21 5" xfId="7053"/>
    <cellStyle name="Данные для удаления 21 6" xfId="13365"/>
    <cellStyle name="Данные для удаления 22" xfId="640"/>
    <cellStyle name="Данные для удаления 22 2" xfId="4796"/>
    <cellStyle name="Данные для удаления 23" xfId="641"/>
    <cellStyle name="Данные для удаления 23 2" xfId="4797"/>
    <cellStyle name="Данные для удаления 24" xfId="14538"/>
    <cellStyle name="Данные для удаления 3" xfId="642"/>
    <cellStyle name="Данные для удаления 3 2" xfId="643"/>
    <cellStyle name="Данные для удаления 3 2 2" xfId="644"/>
    <cellStyle name="Данные для удаления 3 2 3" xfId="6321"/>
    <cellStyle name="Данные для удаления 3 2 3 2" xfId="8696"/>
    <cellStyle name="Данные для удаления 3 2 3 3" xfId="14302"/>
    <cellStyle name="Данные для удаления 3 2 4" xfId="4799"/>
    <cellStyle name="Данные для удаления 3 2 5" xfId="7824"/>
    <cellStyle name="Данные для удаления 3 2 6" xfId="13863"/>
    <cellStyle name="Данные для удаления 3 3" xfId="645"/>
    <cellStyle name="Данные для удаления 3 3 2" xfId="4800"/>
    <cellStyle name="Данные для удаления 3 3 2 2" xfId="9227"/>
    <cellStyle name="Данные для удаления 3 3 3" xfId="7825"/>
    <cellStyle name="Данные для удаления 3 3 4" xfId="13864"/>
    <cellStyle name="Данные для удаления 3 4" xfId="4798"/>
    <cellStyle name="Данные для удаления 3 4 2" xfId="9375"/>
    <cellStyle name="Данные для удаления 3 4 3" xfId="9226"/>
    <cellStyle name="Данные для удаления 3 5" xfId="3957"/>
    <cellStyle name="Данные для удаления 3 6" xfId="7054"/>
    <cellStyle name="Данные для удаления 3 7" xfId="13366"/>
    <cellStyle name="Данные для удаления 4" xfId="646"/>
    <cellStyle name="Данные для удаления 4 2" xfId="647"/>
    <cellStyle name="Данные для удаления 4 2 2" xfId="648"/>
    <cellStyle name="Данные для удаления 4 2 3" xfId="6322"/>
    <cellStyle name="Данные для удаления 4 2 3 2" xfId="8697"/>
    <cellStyle name="Данные для удаления 4 2 3 3" xfId="14303"/>
    <cellStyle name="Данные для удаления 4 2 4" xfId="4802"/>
    <cellStyle name="Данные для удаления 4 2 5" xfId="7826"/>
    <cellStyle name="Данные для удаления 4 2 6" xfId="13865"/>
    <cellStyle name="Данные для удаления 4 3" xfId="649"/>
    <cellStyle name="Данные для удаления 4 3 2" xfId="4803"/>
    <cellStyle name="Данные для удаления 4 3 2 2" xfId="9225"/>
    <cellStyle name="Данные для удаления 4 3 3" xfId="7827"/>
    <cellStyle name="Данные для удаления 4 3 4" xfId="13866"/>
    <cellStyle name="Данные для удаления 4 4" xfId="4801"/>
    <cellStyle name="Данные для удаления 4 4 2" xfId="9374"/>
    <cellStyle name="Данные для удаления 4 4 3" xfId="9224"/>
    <cellStyle name="Данные для удаления 4 5" xfId="3958"/>
    <cellStyle name="Данные для удаления 4 6" xfId="7055"/>
    <cellStyle name="Данные для удаления 4 7" xfId="13367"/>
    <cellStyle name="Данные для удаления 5" xfId="650"/>
    <cellStyle name="Данные для удаления 5 2" xfId="651"/>
    <cellStyle name="Данные для удаления 5 2 2" xfId="652"/>
    <cellStyle name="Данные для удаления 5 2 3" xfId="6323"/>
    <cellStyle name="Данные для удаления 5 2 3 2" xfId="8698"/>
    <cellStyle name="Данные для удаления 5 2 3 3" xfId="14304"/>
    <cellStyle name="Данные для удаления 5 2 4" xfId="4805"/>
    <cellStyle name="Данные для удаления 5 2 5" xfId="7828"/>
    <cellStyle name="Данные для удаления 5 2 6" xfId="13867"/>
    <cellStyle name="Данные для удаления 5 3" xfId="653"/>
    <cellStyle name="Данные для удаления 5 3 2" xfId="4806"/>
    <cellStyle name="Данные для удаления 5 3 2 2" xfId="7509"/>
    <cellStyle name="Данные для удаления 5 3 3" xfId="7829"/>
    <cellStyle name="Данные для удаления 5 3 4" xfId="13868"/>
    <cellStyle name="Данные для удаления 5 4" xfId="4804"/>
    <cellStyle name="Данные для удаления 5 4 2" xfId="9223"/>
    <cellStyle name="Данные для удаления 5 4 3" xfId="7510"/>
    <cellStyle name="Данные для удаления 5 5" xfId="3959"/>
    <cellStyle name="Данные для удаления 5 6" xfId="7056"/>
    <cellStyle name="Данные для удаления 5 7" xfId="13368"/>
    <cellStyle name="Данные для удаления 6" xfId="654"/>
    <cellStyle name="Данные для удаления 6 2" xfId="655"/>
    <cellStyle name="Данные для удаления 6 2 2" xfId="656"/>
    <cellStyle name="Данные для удаления 6 2 3" xfId="6324"/>
    <cellStyle name="Данные для удаления 6 2 3 2" xfId="8699"/>
    <cellStyle name="Данные для удаления 6 2 3 3" xfId="14305"/>
    <cellStyle name="Данные для удаления 6 2 4" xfId="4808"/>
    <cellStyle name="Данные для удаления 6 2 5" xfId="7830"/>
    <cellStyle name="Данные для удаления 6 2 6" xfId="13869"/>
    <cellStyle name="Данные для удаления 6 3" xfId="657"/>
    <cellStyle name="Данные для удаления 6 3 2" xfId="4809"/>
    <cellStyle name="Данные для удаления 6 3 2 2" xfId="9222"/>
    <cellStyle name="Данные для удаления 6 3 3" xfId="7831"/>
    <cellStyle name="Данные для удаления 6 3 4" xfId="13870"/>
    <cellStyle name="Данные для удаления 6 4" xfId="4807"/>
    <cellStyle name="Данные для удаления 6 4 2" xfId="9220"/>
    <cellStyle name="Данные для удаления 6 4 3" xfId="9221"/>
    <cellStyle name="Данные для удаления 6 5" xfId="3960"/>
    <cellStyle name="Данные для удаления 6 6" xfId="7057"/>
    <cellStyle name="Данные для удаления 6 7" xfId="13369"/>
    <cellStyle name="Данные для удаления 7" xfId="658"/>
    <cellStyle name="Данные для удаления 7 2" xfId="659"/>
    <cellStyle name="Данные для удаления 7 2 2" xfId="660"/>
    <cellStyle name="Данные для удаления 7 2 3" xfId="6325"/>
    <cellStyle name="Данные для удаления 7 2 3 2" xfId="8700"/>
    <cellStyle name="Данные для удаления 7 2 3 3" xfId="14306"/>
    <cellStyle name="Данные для удаления 7 2 4" xfId="4811"/>
    <cellStyle name="Данные для удаления 7 2 5" xfId="7832"/>
    <cellStyle name="Данные для удаления 7 2 6" xfId="13871"/>
    <cellStyle name="Данные для удаления 7 3" xfId="661"/>
    <cellStyle name="Данные для удаления 7 3 2" xfId="4812"/>
    <cellStyle name="Данные для удаления 7 3 2 2" xfId="9219"/>
    <cellStyle name="Данные для удаления 7 3 3" xfId="7833"/>
    <cellStyle name="Данные для удаления 7 3 4" xfId="13872"/>
    <cellStyle name="Данные для удаления 7 4" xfId="4810"/>
    <cellStyle name="Данные для удаления 7 4 2" xfId="9218"/>
    <cellStyle name="Данные для удаления 7 4 3" xfId="9373"/>
    <cellStyle name="Данные для удаления 7 5" xfId="3961"/>
    <cellStyle name="Данные для удаления 7 6" xfId="7058"/>
    <cellStyle name="Данные для удаления 7 7" xfId="13370"/>
    <cellStyle name="Данные для удаления 8" xfId="662"/>
    <cellStyle name="Данные для удаления 8 2" xfId="663"/>
    <cellStyle name="Данные для удаления 8 2 2" xfId="664"/>
    <cellStyle name="Данные для удаления 8 2 3" xfId="6326"/>
    <cellStyle name="Данные для удаления 8 2 3 2" xfId="8701"/>
    <cellStyle name="Данные для удаления 8 2 3 3" xfId="14307"/>
    <cellStyle name="Данные для удаления 8 2 4" xfId="4814"/>
    <cellStyle name="Данные для удаления 8 2 5" xfId="7834"/>
    <cellStyle name="Данные для удаления 8 2 6" xfId="13873"/>
    <cellStyle name="Данные для удаления 8 3" xfId="665"/>
    <cellStyle name="Данные для удаления 8 3 2" xfId="4815"/>
    <cellStyle name="Данные для удаления 8 3 2 2" xfId="9217"/>
    <cellStyle name="Данные для удаления 8 3 3" xfId="7835"/>
    <cellStyle name="Данные для удаления 8 3 4" xfId="13874"/>
    <cellStyle name="Данные для удаления 8 4" xfId="4813"/>
    <cellStyle name="Данные для удаления 8 4 2" xfId="9216"/>
    <cellStyle name="Данные для удаления 8 4 3" xfId="9372"/>
    <cellStyle name="Данные для удаления 8 5" xfId="3962"/>
    <cellStyle name="Данные для удаления 8 6" xfId="7059"/>
    <cellStyle name="Данные для удаления 8 7" xfId="13371"/>
    <cellStyle name="Данные для удаления 9" xfId="666"/>
    <cellStyle name="Данные для удаления 9 2" xfId="667"/>
    <cellStyle name="Данные для удаления 9 2 2" xfId="668"/>
    <cellStyle name="Данные для удаления 9 2 3" xfId="6327"/>
    <cellStyle name="Данные для удаления 9 2 3 2" xfId="9215"/>
    <cellStyle name="Данные для удаления 9 2 4" xfId="4816"/>
    <cellStyle name="Данные для удаления 9 3" xfId="669"/>
    <cellStyle name="Данные для удаления 9 3 2" xfId="4817"/>
    <cellStyle name="Данные для удаления 9 3 2 2" xfId="9214"/>
    <cellStyle name="Данные для удаления 9 3 3" xfId="7836"/>
    <cellStyle name="Данные для удаления 9 3 4" xfId="13875"/>
    <cellStyle name="Данные для удаления 9 4" xfId="3963"/>
    <cellStyle name="Данные для удаления 9 4 2" xfId="8263"/>
    <cellStyle name="Данные для удаления 9 5" xfId="7060"/>
    <cellStyle name="Данные для удаления 9 6" xfId="13372"/>
    <cellStyle name="Денежный 10" xfId="14613"/>
    <cellStyle name="Денежный 11" xfId="14615"/>
    <cellStyle name="Денежный 12" xfId="14616"/>
    <cellStyle name="Денежный 13" xfId="14618"/>
    <cellStyle name="Денежный 14" xfId="14619"/>
    <cellStyle name="Денежный 15" xfId="14622"/>
    <cellStyle name="Денежный 2" xfId="14577"/>
    <cellStyle name="Денежный 2 2" xfId="14605"/>
    <cellStyle name="Денежный 2 3" xfId="14621"/>
    <cellStyle name="Денежный 3" xfId="14599"/>
    <cellStyle name="Денежный 4" xfId="14602"/>
    <cellStyle name="Денежный 5" xfId="14603"/>
    <cellStyle name="Денежный 6" xfId="14606"/>
    <cellStyle name="Денежный 7" xfId="14607"/>
    <cellStyle name="Денежный 8" xfId="14608"/>
    <cellStyle name="Денежный 9" xfId="14609"/>
    <cellStyle name="Заголовки полей" xfId="670"/>
    <cellStyle name="Заголовки полей [печать]" xfId="671"/>
    <cellStyle name="Заголовки полей [печать] 10" xfId="672"/>
    <cellStyle name="Заголовки полей [печать] 10 2" xfId="673"/>
    <cellStyle name="Заголовки полей [печать] 10 3" xfId="674"/>
    <cellStyle name="Заголовки полей [печать] 11" xfId="675"/>
    <cellStyle name="Заголовки полей [печать] 11 2" xfId="676"/>
    <cellStyle name="Заголовки полей [печать] 11 3" xfId="677"/>
    <cellStyle name="Заголовки полей [печать] 12" xfId="678"/>
    <cellStyle name="Заголовки полей [печать] 12 2" xfId="679"/>
    <cellStyle name="Заголовки полей [печать] 12 3" xfId="680"/>
    <cellStyle name="Заголовки полей [печать] 13" xfId="681"/>
    <cellStyle name="Заголовки полей [печать] 13 2" xfId="682"/>
    <cellStyle name="Заголовки полей [печать] 13 3" xfId="683"/>
    <cellStyle name="Заголовки полей [печать] 14" xfId="684"/>
    <cellStyle name="Заголовки полей [печать] 14 2" xfId="685"/>
    <cellStyle name="Заголовки полей [печать] 14 3" xfId="686"/>
    <cellStyle name="Заголовки полей [печать] 15" xfId="687"/>
    <cellStyle name="Заголовки полей [печать] 15 10" xfId="688"/>
    <cellStyle name="Заголовки полей [печать] 15 2" xfId="689"/>
    <cellStyle name="Заголовки полей [печать] 15 3" xfId="690"/>
    <cellStyle name="Заголовки полей [печать] 15 4" xfId="691"/>
    <cellStyle name="Заголовки полей [печать] 15 5" xfId="692"/>
    <cellStyle name="Заголовки полей [печать] 15 6" xfId="693"/>
    <cellStyle name="Заголовки полей [печать] 15 7" xfId="694"/>
    <cellStyle name="Заголовки полей [печать] 15 8" xfId="695"/>
    <cellStyle name="Заголовки полей [печать] 15 9" xfId="696"/>
    <cellStyle name="Заголовки полей [печать] 15_10470_35589_Расчет показателей КФМ" xfId="697"/>
    <cellStyle name="Заголовки полей [печать] 16" xfId="698"/>
    <cellStyle name="Заголовки полей [печать] 16 2" xfId="699"/>
    <cellStyle name="Заголовки полей [печать] 16 3" xfId="700"/>
    <cellStyle name="Заголовки полей [печать] 17" xfId="701"/>
    <cellStyle name="Заголовки полей [печать] 17 2" xfId="702"/>
    <cellStyle name="Заголовки полей [печать] 17 3" xfId="703"/>
    <cellStyle name="Заголовки полей [печать] 18" xfId="704"/>
    <cellStyle name="Заголовки полей [печать] 18 2" xfId="705"/>
    <cellStyle name="Заголовки полей [печать] 18 3" xfId="706"/>
    <cellStyle name="Заголовки полей [печать] 19" xfId="707"/>
    <cellStyle name="Заголовки полей [печать] 19 2" xfId="708"/>
    <cellStyle name="Заголовки полей [печать] 19 3" xfId="709"/>
    <cellStyle name="Заголовки полей [печать] 2" xfId="710"/>
    <cellStyle name="Заголовки полей [печать] 2 10" xfId="711"/>
    <cellStyle name="Заголовки полей [печать] 2 11" xfId="4818"/>
    <cellStyle name="Заголовки полей [печать] 2 2" xfId="712"/>
    <cellStyle name="Заголовки полей [печать] 2 2 2" xfId="713"/>
    <cellStyle name="Заголовки полей [печать] 2 2 2 2" xfId="714"/>
    <cellStyle name="Заголовки полей [печать] 2 2 2 3" xfId="6328"/>
    <cellStyle name="Заголовки полей [печать] 2 2 3" xfId="715"/>
    <cellStyle name="Заголовки полей [печать] 2 2 3 2" xfId="716"/>
    <cellStyle name="Заголовки полей [печать] 2 2 3 3" xfId="6329"/>
    <cellStyle name="Заголовки полей [печать] 2 2 4" xfId="717"/>
    <cellStyle name="Заголовки полей [печать] 2 2 4 2" xfId="718"/>
    <cellStyle name="Заголовки полей [печать] 2 2 4 3" xfId="6330"/>
    <cellStyle name="Заголовки полей [печать] 2 2 5" xfId="719"/>
    <cellStyle name="Заголовки полей [печать] 2 2 5 2" xfId="720"/>
    <cellStyle name="Заголовки полей [печать] 2 2 5 3" xfId="6331"/>
    <cellStyle name="Заголовки полей [печать] 2 2 6" xfId="721"/>
    <cellStyle name="Заголовки полей [печать] 2 2 6 2" xfId="722"/>
    <cellStyle name="Заголовки полей [печать] 2 2 6 3" xfId="6332"/>
    <cellStyle name="Заголовки полей [печать] 2 2 7" xfId="723"/>
    <cellStyle name="Заголовки полей [печать] 2 2 7 2" xfId="724"/>
    <cellStyle name="Заголовки полей [печать] 2 2 7 3" xfId="6333"/>
    <cellStyle name="Заголовки полей [печать] 2 2 8" xfId="725"/>
    <cellStyle name="Заголовки полей [печать] 2 2 8 2" xfId="726"/>
    <cellStyle name="Заголовки полей [печать] 2 2 8 3" xfId="6334"/>
    <cellStyle name="Заголовки полей [печать] 2 2 9" xfId="727"/>
    <cellStyle name="Заголовки полей [печать] 2 3" xfId="728"/>
    <cellStyle name="Заголовки полей [печать] 2 3 2" xfId="729"/>
    <cellStyle name="Заголовки полей [печать] 2 3 3" xfId="6335"/>
    <cellStyle name="Заголовки полей [печать] 2 4" xfId="730"/>
    <cellStyle name="Заголовки полей [печать] 2 5" xfId="731"/>
    <cellStyle name="Заголовки полей [печать] 2 6" xfId="732"/>
    <cellStyle name="Заголовки полей [печать] 2 7" xfId="733"/>
    <cellStyle name="Заголовки полей [печать] 2 8" xfId="734"/>
    <cellStyle name="Заголовки полей [печать] 2 9" xfId="735"/>
    <cellStyle name="Заголовки полей [печать] 2_10470_35589_Расчет показателей КФМ" xfId="736"/>
    <cellStyle name="Заголовки полей [печать] 20" xfId="737"/>
    <cellStyle name="Заголовки полей [печать] 20 2" xfId="738"/>
    <cellStyle name="Заголовки полей [печать] 20 3" xfId="739"/>
    <cellStyle name="Заголовки полей [печать] 21" xfId="740"/>
    <cellStyle name="Заголовки полей [печать] 21 2" xfId="741"/>
    <cellStyle name="Заголовки полей [печать] 21 3" xfId="742"/>
    <cellStyle name="Заголовки полей [печать] 22" xfId="14540"/>
    <cellStyle name="Заголовки полей [печать] 3" xfId="743"/>
    <cellStyle name="Заголовки полей [печать] 3 2" xfId="744"/>
    <cellStyle name="Заголовки полей [печать] 3 2 2" xfId="745"/>
    <cellStyle name="Заголовки полей [печать] 3 2 3" xfId="6336"/>
    <cellStyle name="Заголовки полей [печать] 3 3" xfId="746"/>
    <cellStyle name="Заголовки полей [печать] 3 4" xfId="4819"/>
    <cellStyle name="Заголовки полей [печать] 4" xfId="747"/>
    <cellStyle name="Заголовки полей [печать] 4 2" xfId="748"/>
    <cellStyle name="Заголовки полей [печать] 4 2 2" xfId="749"/>
    <cellStyle name="Заголовки полей [печать] 4 2 3" xfId="6337"/>
    <cellStyle name="Заголовки полей [печать] 4 3" xfId="750"/>
    <cellStyle name="Заголовки полей [печать] 4 4" xfId="4820"/>
    <cellStyle name="Заголовки полей [печать] 5" xfId="751"/>
    <cellStyle name="Заголовки полей [печать] 5 2" xfId="752"/>
    <cellStyle name="Заголовки полей [печать] 5 2 2" xfId="753"/>
    <cellStyle name="Заголовки полей [печать] 5 2 3" xfId="6338"/>
    <cellStyle name="Заголовки полей [печать] 5 3" xfId="754"/>
    <cellStyle name="Заголовки полей [печать] 5 4" xfId="4821"/>
    <cellStyle name="Заголовки полей [печать] 6" xfId="755"/>
    <cellStyle name="Заголовки полей [печать] 6 2" xfId="756"/>
    <cellStyle name="Заголовки полей [печать] 6 2 2" xfId="757"/>
    <cellStyle name="Заголовки полей [печать] 6 2 3" xfId="6339"/>
    <cellStyle name="Заголовки полей [печать] 6 3" xfId="758"/>
    <cellStyle name="Заголовки полей [печать] 6 4" xfId="4822"/>
    <cellStyle name="Заголовки полей [печать] 7" xfId="759"/>
    <cellStyle name="Заголовки полей [печать] 7 2" xfId="760"/>
    <cellStyle name="Заголовки полей [печать] 7 2 2" xfId="761"/>
    <cellStyle name="Заголовки полей [печать] 7 2 3" xfId="6340"/>
    <cellStyle name="Заголовки полей [печать] 7 3" xfId="762"/>
    <cellStyle name="Заголовки полей [печать] 7 4" xfId="4823"/>
    <cellStyle name="Заголовки полей [печать] 8" xfId="763"/>
    <cellStyle name="Заголовки полей [печать] 8 2" xfId="764"/>
    <cellStyle name="Заголовки полей [печать] 8 2 2" xfId="765"/>
    <cellStyle name="Заголовки полей [печать] 8 2 3" xfId="6341"/>
    <cellStyle name="Заголовки полей [печать] 8 3" xfId="766"/>
    <cellStyle name="Заголовки полей [печать] 8 4" xfId="4824"/>
    <cellStyle name="Заголовки полей [печать] 9" xfId="767"/>
    <cellStyle name="Заголовки полей [печать] 9 2" xfId="768"/>
    <cellStyle name="Заголовки полей [печать] 9 3" xfId="769"/>
    <cellStyle name="Заголовки полей 10" xfId="770"/>
    <cellStyle name="Заголовки полей 10 2" xfId="771"/>
    <cellStyle name="Заголовки полей 10 2 2" xfId="772"/>
    <cellStyle name="Заголовки полей 10 2 3" xfId="6342"/>
    <cellStyle name="Заголовки полей 10 2 3 2" xfId="8268"/>
    <cellStyle name="Заголовки полей 10 2 4" xfId="4825"/>
    <cellStyle name="Заголовки полей 10 3" xfId="773"/>
    <cellStyle name="Заголовки полей 10 3 2" xfId="4826"/>
    <cellStyle name="Заголовки полей 10 3 2 2" xfId="9213"/>
    <cellStyle name="Заголовки полей 10 3 3" xfId="7847"/>
    <cellStyle name="Заголовки полей 10 3 4" xfId="13876"/>
    <cellStyle name="Заголовки полей 10 4" xfId="3964"/>
    <cellStyle name="Заголовки полей 10 4 2" xfId="8271"/>
    <cellStyle name="Заголовки полей 10 5" xfId="7067"/>
    <cellStyle name="Заголовки полей 10 6" xfId="13373"/>
    <cellStyle name="Заголовки полей 100" xfId="9371"/>
    <cellStyle name="Заголовки полей 101" xfId="9212"/>
    <cellStyle name="Заголовки полей 102" xfId="8269"/>
    <cellStyle name="Заголовки полей 103" xfId="9370"/>
    <cellStyle name="Заголовки полей 104" xfId="9211"/>
    <cellStyle name="Заголовки полей 105" xfId="8273"/>
    <cellStyle name="Заголовки полей 106" xfId="9369"/>
    <cellStyle name="Заголовки полей 107" xfId="9210"/>
    <cellStyle name="Заголовки полей 108" xfId="8274"/>
    <cellStyle name="Заголовки полей 109" xfId="9368"/>
    <cellStyle name="Заголовки полей 11" xfId="774"/>
    <cellStyle name="Заголовки полей 11 2" xfId="775"/>
    <cellStyle name="Заголовки полей 11 2 2" xfId="776"/>
    <cellStyle name="Заголовки полей 11 2 3" xfId="6343"/>
    <cellStyle name="Заголовки полей 11 2 3 2" xfId="9209"/>
    <cellStyle name="Заголовки полей 11 2 4" xfId="4827"/>
    <cellStyle name="Заголовки полей 11 3" xfId="777"/>
    <cellStyle name="Заголовки полей 11 3 2" xfId="4828"/>
    <cellStyle name="Заголовки полей 11 3 2 2" xfId="8275"/>
    <cellStyle name="Заголовки полей 11 3 3" xfId="7849"/>
    <cellStyle name="Заголовки полей 11 3 4" xfId="13877"/>
    <cellStyle name="Заголовки полей 11 4" xfId="3965"/>
    <cellStyle name="Заголовки полей 11 4 2" xfId="9208"/>
    <cellStyle name="Заголовки полей 11 5" xfId="7068"/>
    <cellStyle name="Заголовки полей 11 6" xfId="13374"/>
    <cellStyle name="Заголовки полей 110" xfId="9207"/>
    <cellStyle name="Заголовки полей 111" xfId="8276"/>
    <cellStyle name="Заголовки полей 112" xfId="9206"/>
    <cellStyle name="Заголовки полей 113" xfId="9205"/>
    <cellStyle name="Заголовки полей 114" xfId="8277"/>
    <cellStyle name="Заголовки полей 115" xfId="9204"/>
    <cellStyle name="Заголовки полей 116" xfId="9203"/>
    <cellStyle name="Заголовки полей 117" xfId="8278"/>
    <cellStyle name="Заголовки полей 118" xfId="9202"/>
    <cellStyle name="Заголовки полей 119" xfId="9201"/>
    <cellStyle name="Заголовки полей 12" xfId="778"/>
    <cellStyle name="Заголовки полей 12 2" xfId="779"/>
    <cellStyle name="Заголовки полей 12 2 2" xfId="780"/>
    <cellStyle name="Заголовки полей 12 2 3" xfId="6344"/>
    <cellStyle name="Заголовки полей 12 2 3 2" xfId="9200"/>
    <cellStyle name="Заголовки полей 12 2 4" xfId="4829"/>
    <cellStyle name="Заголовки полей 12 3" xfId="781"/>
    <cellStyle name="Заголовки полей 12 3 2" xfId="4830"/>
    <cellStyle name="Заголовки полей 12 3 2 2" xfId="9199"/>
    <cellStyle name="Заголовки полей 12 3 3" xfId="7850"/>
    <cellStyle name="Заголовки полей 12 3 4" xfId="13878"/>
    <cellStyle name="Заголовки полей 12 4" xfId="3966"/>
    <cellStyle name="Заголовки полей 12 4 2" xfId="9198"/>
    <cellStyle name="Заголовки полей 12 5" xfId="7069"/>
    <cellStyle name="Заголовки полей 12 6" xfId="13375"/>
    <cellStyle name="Заголовки полей 120" xfId="8279"/>
    <cellStyle name="Заголовки полей 121" xfId="9197"/>
    <cellStyle name="Заголовки полей 122" xfId="9196"/>
    <cellStyle name="Заголовки полей 123" xfId="8282"/>
    <cellStyle name="Заголовки полей 124" xfId="9195"/>
    <cellStyle name="Заголовки полей 125" xfId="9194"/>
    <cellStyle name="Заголовки полей 126" xfId="8283"/>
    <cellStyle name="Заголовки полей 127" xfId="9193"/>
    <cellStyle name="Заголовки полей 128" xfId="9192"/>
    <cellStyle name="Заголовки полей 129" xfId="8284"/>
    <cellStyle name="Заголовки полей 13" xfId="782"/>
    <cellStyle name="Заголовки полей 13 2" xfId="783"/>
    <cellStyle name="Заголовки полей 13 2 2" xfId="784"/>
    <cellStyle name="Заголовки полей 13 2 3" xfId="6345"/>
    <cellStyle name="Заголовки полей 13 2 3 2" xfId="9191"/>
    <cellStyle name="Заголовки полей 13 2 4" xfId="4831"/>
    <cellStyle name="Заголовки полей 13 3" xfId="785"/>
    <cellStyle name="Заголовки полей 13 3 2" xfId="4832"/>
    <cellStyle name="Заголовки полей 13 3 2 2" xfId="9190"/>
    <cellStyle name="Заголовки полей 13 3 3" xfId="7852"/>
    <cellStyle name="Заголовки полей 13 3 4" xfId="13879"/>
    <cellStyle name="Заголовки полей 13 4" xfId="3967"/>
    <cellStyle name="Заголовки полей 13 4 2" xfId="8285"/>
    <cellStyle name="Заголовки полей 13 5" xfId="7070"/>
    <cellStyle name="Заголовки полей 13 6" xfId="13376"/>
    <cellStyle name="Заголовки полей 130" xfId="9189"/>
    <cellStyle name="Заголовки полей 131" xfId="9188"/>
    <cellStyle name="Заголовки полей 132" xfId="14539"/>
    <cellStyle name="Заголовки полей 133" xfId="14575"/>
    <cellStyle name="Заголовки полей 134" xfId="14522"/>
    <cellStyle name="Заголовки полей 135" xfId="14571"/>
    <cellStyle name="Заголовки полей 14" xfId="786"/>
    <cellStyle name="Заголовки полей 14 2" xfId="787"/>
    <cellStyle name="Заголовки полей 14 2 2" xfId="788"/>
    <cellStyle name="Заголовки полей 14 2 3" xfId="6346"/>
    <cellStyle name="Заголовки полей 14 2 3 2" xfId="9187"/>
    <cellStyle name="Заголовки полей 14 2 4" xfId="4833"/>
    <cellStyle name="Заголовки полей 14 3" xfId="789"/>
    <cellStyle name="Заголовки полей 14 3 2" xfId="4834"/>
    <cellStyle name="Заголовки полей 14 3 2 2" xfId="9186"/>
    <cellStyle name="Заголовки полей 14 3 3" xfId="7854"/>
    <cellStyle name="Заголовки полей 14 3 4" xfId="13880"/>
    <cellStyle name="Заголовки полей 14 4" xfId="3968"/>
    <cellStyle name="Заголовки полей 14 4 2" xfId="9185"/>
    <cellStyle name="Заголовки полей 14 5" xfId="7071"/>
    <cellStyle name="Заголовки полей 14 6" xfId="13377"/>
    <cellStyle name="Заголовки полей 15" xfId="790"/>
    <cellStyle name="Заголовки полей 15 10" xfId="791"/>
    <cellStyle name="Заголовки полей 15 10 2" xfId="4835"/>
    <cellStyle name="Заголовки полей 15 10 2 2" xfId="9367"/>
    <cellStyle name="Заголовки полей 15 10 3" xfId="7855"/>
    <cellStyle name="Заголовки полей 15 10 4" xfId="13881"/>
    <cellStyle name="Заголовки полей 15 11" xfId="3969"/>
    <cellStyle name="Заголовки полей 15 11 2" xfId="9184"/>
    <cellStyle name="Заголовки полей 15 12" xfId="7072"/>
    <cellStyle name="Заголовки полей 15 13" xfId="13378"/>
    <cellStyle name="Заголовки полей 15 2" xfId="792"/>
    <cellStyle name="Заголовки полей 15 2 2" xfId="793"/>
    <cellStyle name="Заголовки полей 15 2 2 2" xfId="4836"/>
    <cellStyle name="Заголовки полей 15 2 3" xfId="794"/>
    <cellStyle name="Заголовки полей 15 2 3 2" xfId="4837"/>
    <cellStyle name="Заголовки полей 15 2 4" xfId="3970"/>
    <cellStyle name="Заголовки полей 15 3" xfId="795"/>
    <cellStyle name="Заголовки полей 15 3 2" xfId="796"/>
    <cellStyle name="Заголовки полей 15 3 2 2" xfId="4838"/>
    <cellStyle name="Заголовки полей 15 3 3" xfId="797"/>
    <cellStyle name="Заголовки полей 15 3 3 2" xfId="4839"/>
    <cellStyle name="Заголовки полей 15 3 4" xfId="3971"/>
    <cellStyle name="Заголовки полей 15 4" xfId="798"/>
    <cellStyle name="Заголовки полей 15 4 2" xfId="799"/>
    <cellStyle name="Заголовки полей 15 4 2 2" xfId="4840"/>
    <cellStyle name="Заголовки полей 15 4 3" xfId="800"/>
    <cellStyle name="Заголовки полей 15 4 3 2" xfId="4841"/>
    <cellStyle name="Заголовки полей 15 4 4" xfId="3972"/>
    <cellStyle name="Заголовки полей 15 5" xfId="801"/>
    <cellStyle name="Заголовки полей 15 5 2" xfId="802"/>
    <cellStyle name="Заголовки полей 15 5 2 2" xfId="4842"/>
    <cellStyle name="Заголовки полей 15 5 3" xfId="803"/>
    <cellStyle name="Заголовки полей 15 5 3 2" xfId="4843"/>
    <cellStyle name="Заголовки полей 15 5 4" xfId="3973"/>
    <cellStyle name="Заголовки полей 15 6" xfId="804"/>
    <cellStyle name="Заголовки полей 15 6 2" xfId="805"/>
    <cellStyle name="Заголовки полей 15 6 2 2" xfId="4844"/>
    <cellStyle name="Заголовки полей 15 6 3" xfId="806"/>
    <cellStyle name="Заголовки полей 15 6 3 2" xfId="4845"/>
    <cellStyle name="Заголовки полей 15 6 4" xfId="3974"/>
    <cellStyle name="Заголовки полей 15 7" xfId="807"/>
    <cellStyle name="Заголовки полей 15 7 2" xfId="808"/>
    <cellStyle name="Заголовки полей 15 7 2 2" xfId="4846"/>
    <cellStyle name="Заголовки полей 15 7 3" xfId="809"/>
    <cellStyle name="Заголовки полей 15 7 3 2" xfId="4847"/>
    <cellStyle name="Заголовки полей 15 7 4" xfId="3975"/>
    <cellStyle name="Заголовки полей 15 8" xfId="810"/>
    <cellStyle name="Заголовки полей 15 8 2" xfId="811"/>
    <cellStyle name="Заголовки полей 15 8 2 2" xfId="4848"/>
    <cellStyle name="Заголовки полей 15 8 3" xfId="812"/>
    <cellStyle name="Заголовки полей 15 8 3 2" xfId="4849"/>
    <cellStyle name="Заголовки полей 15 8 4" xfId="3976"/>
    <cellStyle name="Заголовки полей 15 9" xfId="813"/>
    <cellStyle name="Заголовки полей 15_10470_35589_Расчет показателей КФМ" xfId="814"/>
    <cellStyle name="Заголовки полей 16" xfId="815"/>
    <cellStyle name="Заголовки полей 16 2" xfId="816"/>
    <cellStyle name="Заголовки полей 16 2 2" xfId="817"/>
    <cellStyle name="Заголовки полей 16 2 3" xfId="6347"/>
    <cellStyle name="Заголовки полей 16 2 3 2" xfId="9183"/>
    <cellStyle name="Заголовки полей 16 2 4" xfId="4850"/>
    <cellStyle name="Заголовки полей 16 3" xfId="818"/>
    <cellStyle name="Заголовки полей 16 3 2" xfId="4851"/>
    <cellStyle name="Заголовки полей 16 3 2 2" xfId="9182"/>
    <cellStyle name="Заголовки полей 16 3 3" xfId="7862"/>
    <cellStyle name="Заголовки полей 16 3 4" xfId="13882"/>
    <cellStyle name="Заголовки полей 16 4" xfId="3977"/>
    <cellStyle name="Заголовки полей 16 4 2" xfId="9181"/>
    <cellStyle name="Заголовки полей 16 5" xfId="7077"/>
    <cellStyle name="Заголовки полей 16 6" xfId="13379"/>
    <cellStyle name="Заголовки полей 17" xfId="819"/>
    <cellStyle name="Заголовки полей 17 2" xfId="820"/>
    <cellStyle name="Заголовки полей 17 2 2" xfId="821"/>
    <cellStyle name="Заголовки полей 17 2 3" xfId="6348"/>
    <cellStyle name="Заголовки полей 17 2 3 2" xfId="8861"/>
    <cellStyle name="Заголовки полей 17 2 4" xfId="4852"/>
    <cellStyle name="Заголовки полей 17 3" xfId="822"/>
    <cellStyle name="Заголовки полей 17 3 2" xfId="4853"/>
    <cellStyle name="Заголовки полей 17 3 2 2" xfId="9180"/>
    <cellStyle name="Заголовки полей 17 3 3" xfId="7863"/>
    <cellStyle name="Заголовки полей 17 3 4" xfId="13883"/>
    <cellStyle name="Заголовки полей 17 4" xfId="3978"/>
    <cellStyle name="Заголовки полей 17 4 2" xfId="9179"/>
    <cellStyle name="Заголовки полей 17 5" xfId="7078"/>
    <cellStyle name="Заголовки полей 17 6" xfId="13380"/>
    <cellStyle name="Заголовки полей 18" xfId="823"/>
    <cellStyle name="Заголовки полей 18 2" xfId="824"/>
    <cellStyle name="Заголовки полей 18 2 2" xfId="825"/>
    <cellStyle name="Заголовки полей 18 2 3" xfId="6349"/>
    <cellStyle name="Заголовки полей 18 2 3 2" xfId="6934"/>
    <cellStyle name="Заголовки полей 18 2 4" xfId="4854"/>
    <cellStyle name="Заголовки полей 18 3" xfId="826"/>
    <cellStyle name="Заголовки полей 18 3 2" xfId="4855"/>
    <cellStyle name="Заголовки полей 18 3 2 2" xfId="6935"/>
    <cellStyle name="Заголовки полей 18 3 3" xfId="7866"/>
    <cellStyle name="Заголовки полей 18 3 4" xfId="13884"/>
    <cellStyle name="Заголовки полей 18 4" xfId="3979"/>
    <cellStyle name="Заголовки полей 18 4 2" xfId="6936"/>
    <cellStyle name="Заголовки полей 18 5" xfId="7079"/>
    <cellStyle name="Заголовки полей 18 6" xfId="13381"/>
    <cellStyle name="Заголовки полей 19" xfId="827"/>
    <cellStyle name="Заголовки полей 19 2" xfId="828"/>
    <cellStyle name="Заголовки полей 19 2 2" xfId="829"/>
    <cellStyle name="Заголовки полей 19 2 3" xfId="6350"/>
    <cellStyle name="Заголовки полей 19 2 3 2" xfId="8290"/>
    <cellStyle name="Заголовки полей 19 2 4" xfId="4856"/>
    <cellStyle name="Заголовки полей 19 3" xfId="830"/>
    <cellStyle name="Заголовки полей 19 3 2" xfId="831"/>
    <cellStyle name="Заголовки полей 19 3 2 2" xfId="4857"/>
    <cellStyle name="Заголовки полей 19 3 2 2 2" xfId="6937"/>
    <cellStyle name="Заголовки полей 19 3 2 3" xfId="7868"/>
    <cellStyle name="Заголовки полей 19 3 2 4" xfId="13885"/>
    <cellStyle name="Заголовки полей 19 3 3" xfId="6351"/>
    <cellStyle name="Заголовки полей 19 3 4" xfId="6938"/>
    <cellStyle name="Заголовки полей 19 4" xfId="3980"/>
    <cellStyle name="Заголовки полей 19 4 2" xfId="6939"/>
    <cellStyle name="Заголовки полей 19 5" xfId="7080"/>
    <cellStyle name="Заголовки полей 19 6" xfId="13382"/>
    <cellStyle name="Заголовки полей 2" xfId="832"/>
    <cellStyle name="Заголовки полей 2 10" xfId="833"/>
    <cellStyle name="Заголовки полей 2 10 2" xfId="4859"/>
    <cellStyle name="Заголовки полей 2 10 2 2" xfId="6940"/>
    <cellStyle name="Заголовки полей 2 10 3" xfId="7869"/>
    <cellStyle name="Заголовки полей 2 10 4" xfId="13886"/>
    <cellStyle name="Заголовки полей 2 11" xfId="4858"/>
    <cellStyle name="Заголовки полей 2 11 2" xfId="6942"/>
    <cellStyle name="Заголовки полей 2 11 3" xfId="6941"/>
    <cellStyle name="Заголовки полей 2 12" xfId="3981"/>
    <cellStyle name="Заголовки полей 2 13" xfId="7081"/>
    <cellStyle name="Заголовки полей 2 14" xfId="13383"/>
    <cellStyle name="Заголовки полей 2 2" xfId="834"/>
    <cellStyle name="Заголовки полей 2 2 10" xfId="835"/>
    <cellStyle name="Заголовки полей 2 2 10 2" xfId="4860"/>
    <cellStyle name="Заголовки полей 2 2 11" xfId="3982"/>
    <cellStyle name="Заголовки полей 2 2 2" xfId="836"/>
    <cellStyle name="Заголовки полей 2 2 2 2" xfId="837"/>
    <cellStyle name="Заголовки полей 2 2 2 3" xfId="6352"/>
    <cellStyle name="Заголовки полей 2 2 2 3 2" xfId="8706"/>
    <cellStyle name="Заголовки полей 2 2 2 3 3" xfId="14308"/>
    <cellStyle name="Заголовки полей 2 2 2 4" xfId="3983"/>
    <cellStyle name="Заголовки полей 2 2 2 5" xfId="7082"/>
    <cellStyle name="Заголовки полей 2 2 2 6" xfId="13384"/>
    <cellStyle name="Заголовки полей 2 2 3" xfId="838"/>
    <cellStyle name="Заголовки полей 2 2 3 2" xfId="839"/>
    <cellStyle name="Заголовки полей 2 2 3 3" xfId="6353"/>
    <cellStyle name="Заголовки полей 2 2 3 3 2" xfId="8707"/>
    <cellStyle name="Заголовки полей 2 2 3 3 3" xfId="14309"/>
    <cellStyle name="Заголовки полей 2 2 3 4" xfId="3984"/>
    <cellStyle name="Заголовки полей 2 2 3 5" xfId="7083"/>
    <cellStyle name="Заголовки полей 2 2 3 6" xfId="13385"/>
    <cellStyle name="Заголовки полей 2 2 4" xfId="840"/>
    <cellStyle name="Заголовки полей 2 2 4 2" xfId="841"/>
    <cellStyle name="Заголовки полей 2 2 4 3" xfId="6354"/>
    <cellStyle name="Заголовки полей 2 2 4 3 2" xfId="8708"/>
    <cellStyle name="Заголовки полей 2 2 4 3 3" xfId="14310"/>
    <cellStyle name="Заголовки полей 2 2 4 4" xfId="3985"/>
    <cellStyle name="Заголовки полей 2 2 4 5" xfId="7084"/>
    <cellStyle name="Заголовки полей 2 2 4 6" xfId="13386"/>
    <cellStyle name="Заголовки полей 2 2 5" xfId="842"/>
    <cellStyle name="Заголовки полей 2 2 5 2" xfId="843"/>
    <cellStyle name="Заголовки полей 2 2 5 3" xfId="6355"/>
    <cellStyle name="Заголовки полей 2 2 5 3 2" xfId="8709"/>
    <cellStyle name="Заголовки полей 2 2 5 3 3" xfId="14311"/>
    <cellStyle name="Заголовки полей 2 2 5 4" xfId="3986"/>
    <cellStyle name="Заголовки полей 2 2 5 5" xfId="7085"/>
    <cellStyle name="Заголовки полей 2 2 5 6" xfId="13387"/>
    <cellStyle name="Заголовки полей 2 2 6" xfId="844"/>
    <cellStyle name="Заголовки полей 2 2 6 2" xfId="845"/>
    <cellStyle name="Заголовки полей 2 2 6 3" xfId="6356"/>
    <cellStyle name="Заголовки полей 2 2 6 3 2" xfId="8710"/>
    <cellStyle name="Заголовки полей 2 2 6 3 3" xfId="14312"/>
    <cellStyle name="Заголовки полей 2 2 6 4" xfId="3987"/>
    <cellStyle name="Заголовки полей 2 2 6 5" xfId="7086"/>
    <cellStyle name="Заголовки полей 2 2 6 6" xfId="13388"/>
    <cellStyle name="Заголовки полей 2 2 7" xfId="846"/>
    <cellStyle name="Заголовки полей 2 2 7 2" xfId="847"/>
    <cellStyle name="Заголовки полей 2 2 7 3" xfId="6357"/>
    <cellStyle name="Заголовки полей 2 2 7 3 2" xfId="8711"/>
    <cellStyle name="Заголовки полей 2 2 7 3 3" xfId="14313"/>
    <cellStyle name="Заголовки полей 2 2 7 4" xfId="3988"/>
    <cellStyle name="Заголовки полей 2 2 7 5" xfId="7087"/>
    <cellStyle name="Заголовки полей 2 2 7 6" xfId="13389"/>
    <cellStyle name="Заголовки полей 2 2 8" xfId="848"/>
    <cellStyle name="Заголовки полей 2 2 8 2" xfId="849"/>
    <cellStyle name="Заголовки полей 2 2 8 3" xfId="6358"/>
    <cellStyle name="Заголовки полей 2 2 8 3 2" xfId="8712"/>
    <cellStyle name="Заголовки полей 2 2 8 3 3" xfId="14314"/>
    <cellStyle name="Заголовки полей 2 2 8 4" xfId="3989"/>
    <cellStyle name="Заголовки полей 2 2 8 5" xfId="7088"/>
    <cellStyle name="Заголовки полей 2 2 8 6" xfId="13390"/>
    <cellStyle name="Заголовки полей 2 2 9" xfId="850"/>
    <cellStyle name="Заголовки полей 2 2 9 2" xfId="851"/>
    <cellStyle name="Заголовки полей 2 2 9 2 2" xfId="4861"/>
    <cellStyle name="Заголовки полей 2 2 9 3" xfId="6359"/>
    <cellStyle name="Заголовки полей 2 2 9 4" xfId="6943"/>
    <cellStyle name="Заголовки полей 2 2_10470_35589_Расчет показателей КФМ" xfId="852"/>
    <cellStyle name="Заголовки полей 2 3" xfId="853"/>
    <cellStyle name="Заголовки полей 2 3 2" xfId="854"/>
    <cellStyle name="Заголовки полей 2 3 3" xfId="6360"/>
    <cellStyle name="Заголовки полей 2 3 3 2" xfId="8713"/>
    <cellStyle name="Заголовки полей 2 3 3 3" xfId="14315"/>
    <cellStyle name="Заголовки полей 2 3 4" xfId="3990"/>
    <cellStyle name="Заголовки полей 2 3 5" xfId="7089"/>
    <cellStyle name="Заголовки полей 2 3 6" xfId="13391"/>
    <cellStyle name="Заголовки полей 2 4" xfId="855"/>
    <cellStyle name="Заголовки полей 2 4 2" xfId="856"/>
    <cellStyle name="Заголовки полей 2 4 2 2" xfId="4862"/>
    <cellStyle name="Заголовки полей 2 4 3" xfId="857"/>
    <cellStyle name="Заголовки полей 2 4 3 2" xfId="4863"/>
    <cellStyle name="Заголовки полей 2 4 4" xfId="3991"/>
    <cellStyle name="Заголовки полей 2 5" xfId="858"/>
    <cellStyle name="Заголовки полей 2 5 2" xfId="859"/>
    <cellStyle name="Заголовки полей 2 5 2 2" xfId="4864"/>
    <cellStyle name="Заголовки полей 2 5 3" xfId="860"/>
    <cellStyle name="Заголовки полей 2 5 3 2" xfId="4865"/>
    <cellStyle name="Заголовки полей 2 5 4" xfId="3992"/>
    <cellStyle name="Заголовки полей 2 6" xfId="861"/>
    <cellStyle name="Заголовки полей 2 6 2" xfId="862"/>
    <cellStyle name="Заголовки полей 2 6 2 2" xfId="4866"/>
    <cellStyle name="Заголовки полей 2 6 3" xfId="863"/>
    <cellStyle name="Заголовки полей 2 6 3 2" xfId="4867"/>
    <cellStyle name="Заголовки полей 2 6 4" xfId="3993"/>
    <cellStyle name="Заголовки полей 2 7" xfId="864"/>
    <cellStyle name="Заголовки полей 2 7 2" xfId="865"/>
    <cellStyle name="Заголовки полей 2 7 2 2" xfId="4868"/>
    <cellStyle name="Заголовки полей 2 7 3" xfId="866"/>
    <cellStyle name="Заголовки полей 2 7 3 2" xfId="4869"/>
    <cellStyle name="Заголовки полей 2 7 4" xfId="3994"/>
    <cellStyle name="Заголовки полей 2 8" xfId="867"/>
    <cellStyle name="Заголовки полей 2 8 2" xfId="868"/>
    <cellStyle name="Заголовки полей 2 8 2 2" xfId="4870"/>
    <cellStyle name="Заголовки полей 2 8 3" xfId="869"/>
    <cellStyle name="Заголовки полей 2 8 3 2" xfId="4871"/>
    <cellStyle name="Заголовки полей 2 8 4" xfId="3995"/>
    <cellStyle name="Заголовки полей 2 9" xfId="870"/>
    <cellStyle name="Заголовки полей 2 9 2" xfId="871"/>
    <cellStyle name="Заголовки полей 2 9 2 2" xfId="4872"/>
    <cellStyle name="Заголовки полей 2 9 3" xfId="872"/>
    <cellStyle name="Заголовки полей 2 9 3 2" xfId="4873"/>
    <cellStyle name="Заголовки полей 2 9 4" xfId="3996"/>
    <cellStyle name="Заголовки полей 2_10470_35589_Расчет показателей КФМ" xfId="873"/>
    <cellStyle name="Заголовки полей 20" xfId="874"/>
    <cellStyle name="Заголовки полей 20 2" xfId="875"/>
    <cellStyle name="Заголовки полей 20 2 2" xfId="876"/>
    <cellStyle name="Заголовки полей 20 2 3" xfId="6361"/>
    <cellStyle name="Заголовки полей 20 2 3 2" xfId="9366"/>
    <cellStyle name="Заголовки полей 20 2 4" xfId="4874"/>
    <cellStyle name="Заголовки полей 20 3" xfId="877"/>
    <cellStyle name="Заголовки полей 20 3 2" xfId="4875"/>
    <cellStyle name="Заголовки полей 20 3 2 2" xfId="7524"/>
    <cellStyle name="Заголовки полей 20 3 3" xfId="7875"/>
    <cellStyle name="Заголовки полей 20 3 4" xfId="13887"/>
    <cellStyle name="Заголовки полей 20 4" xfId="3997"/>
    <cellStyle name="Заголовки полей 20 4 2" xfId="9365"/>
    <cellStyle name="Заголовки полей 20 5" xfId="7091"/>
    <cellStyle name="Заголовки полей 20 6" xfId="13392"/>
    <cellStyle name="Заголовки полей 21" xfId="878"/>
    <cellStyle name="Заголовки полей 21 2" xfId="879"/>
    <cellStyle name="Заголовки полей 21 2 2" xfId="880"/>
    <cellStyle name="Заголовки полей 21 2 3" xfId="6362"/>
    <cellStyle name="Заголовки полей 21 2 3 2" xfId="8296"/>
    <cellStyle name="Заголовки полей 21 2 4" xfId="4876"/>
    <cellStyle name="Заголовки полей 21 3" xfId="881"/>
    <cellStyle name="Заголовки полей 21 3 2" xfId="4877"/>
    <cellStyle name="Заголовки полей 21 3 2 2" xfId="7525"/>
    <cellStyle name="Заголовки полей 21 3 3" xfId="7876"/>
    <cellStyle name="Заголовки полей 21 3 4" xfId="13888"/>
    <cellStyle name="Заголовки полей 21 4" xfId="3998"/>
    <cellStyle name="Заголовки полей 21 4 2" xfId="6944"/>
    <cellStyle name="Заголовки полей 21 5" xfId="7092"/>
    <cellStyle name="Заголовки полей 21 6" xfId="13393"/>
    <cellStyle name="Заголовки полей 22" xfId="882"/>
    <cellStyle name="Заголовки полей 22 2" xfId="3999"/>
    <cellStyle name="Заголовки полей 23" xfId="883"/>
    <cellStyle name="Заголовки полей 23 2" xfId="4000"/>
    <cellStyle name="Заголовки полей 24" xfId="884"/>
    <cellStyle name="Заголовки полей 24 2" xfId="4878"/>
    <cellStyle name="Заголовки полей 25" xfId="885"/>
    <cellStyle name="Заголовки полей 25 2" xfId="4879"/>
    <cellStyle name="Заголовки полей 26" xfId="886"/>
    <cellStyle name="Заголовки полей 26 2" xfId="4880"/>
    <cellStyle name="Заголовки полей 27" xfId="887"/>
    <cellStyle name="Заголовки полей 27 2" xfId="4881"/>
    <cellStyle name="Заголовки полей 28" xfId="888"/>
    <cellStyle name="Заголовки полей 28 2" xfId="4882"/>
    <cellStyle name="Заголовки полей 29" xfId="889"/>
    <cellStyle name="Заголовки полей 29 2" xfId="4883"/>
    <cellStyle name="Заголовки полей 3" xfId="890"/>
    <cellStyle name="Заголовки полей 3 2" xfId="891"/>
    <cellStyle name="Заголовки полей 3 2 2" xfId="892"/>
    <cellStyle name="Заголовки полей 3 2 3" xfId="6363"/>
    <cellStyle name="Заголовки полей 3 2 3 2" xfId="8714"/>
    <cellStyle name="Заголовки полей 3 2 3 3" xfId="14316"/>
    <cellStyle name="Заголовки полей 3 2 4" xfId="4885"/>
    <cellStyle name="Заголовки полей 3 2 5" xfId="7879"/>
    <cellStyle name="Заголовки полей 3 2 6" xfId="13889"/>
    <cellStyle name="Заголовки полей 3 3" xfId="893"/>
    <cellStyle name="Заголовки полей 3 3 2" xfId="4886"/>
    <cellStyle name="Заголовки полей 3 3 2 2" xfId="6945"/>
    <cellStyle name="Заголовки полей 3 3 3" xfId="7881"/>
    <cellStyle name="Заголовки полей 3 3 4" xfId="13890"/>
    <cellStyle name="Заголовки полей 3 4" xfId="4884"/>
    <cellStyle name="Заголовки полей 3 4 2" xfId="8297"/>
    <cellStyle name="Заголовки полей 3 4 3" xfId="6946"/>
    <cellStyle name="Заголовки полей 3 5" xfId="4001"/>
    <cellStyle name="Заголовки полей 3 6" xfId="7093"/>
    <cellStyle name="Заголовки полей 3 7" xfId="13394"/>
    <cellStyle name="Заголовки полей 30" xfId="894"/>
    <cellStyle name="Заголовки полей 30 2" xfId="4887"/>
    <cellStyle name="Заголовки полей 31" xfId="895"/>
    <cellStyle name="Заголовки полей 31 2" xfId="4888"/>
    <cellStyle name="Заголовки полей 32" xfId="896"/>
    <cellStyle name="Заголовки полей 32 2" xfId="4889"/>
    <cellStyle name="Заголовки полей 33" xfId="897"/>
    <cellStyle name="Заголовки полей 33 2" xfId="4890"/>
    <cellStyle name="Заголовки полей 34" xfId="898"/>
    <cellStyle name="Заголовки полей 34 2" xfId="4891"/>
    <cellStyle name="Заголовки полей 35" xfId="899"/>
    <cellStyle name="Заголовки полей 35 2" xfId="4892"/>
    <cellStyle name="Заголовки полей 36" xfId="900"/>
    <cellStyle name="Заголовки полей 36 2" xfId="4893"/>
    <cellStyle name="Заголовки полей 37" xfId="901"/>
    <cellStyle name="Заголовки полей 37 2" xfId="4894"/>
    <cellStyle name="Заголовки полей 38" xfId="902"/>
    <cellStyle name="Заголовки полей 38 2" xfId="4895"/>
    <cellStyle name="Заголовки полей 39" xfId="903"/>
    <cellStyle name="Заголовки полей 39 2" xfId="4896"/>
    <cellStyle name="Заголовки полей 4" xfId="904"/>
    <cellStyle name="Заголовки полей 4 2" xfId="905"/>
    <cellStyle name="Заголовки полей 4 2 2" xfId="906"/>
    <cellStyle name="Заголовки полей 4 2 3" xfId="6364"/>
    <cellStyle name="Заголовки полей 4 2 3 2" xfId="8715"/>
    <cellStyle name="Заголовки полей 4 2 3 3" xfId="14317"/>
    <cellStyle name="Заголовки полей 4 2 4" xfId="4898"/>
    <cellStyle name="Заголовки полей 4 2 5" xfId="7885"/>
    <cellStyle name="Заголовки полей 4 2 6" xfId="13891"/>
    <cellStyle name="Заголовки полей 4 3" xfId="907"/>
    <cellStyle name="Заголовки полей 4 3 2" xfId="4899"/>
    <cellStyle name="Заголовки полей 4 3 2 2" xfId="6947"/>
    <cellStyle name="Заголовки полей 4 3 3" xfId="7886"/>
    <cellStyle name="Заголовки полей 4 3 4" xfId="13892"/>
    <cellStyle name="Заголовки полей 4 4" xfId="4897"/>
    <cellStyle name="Заголовки полей 4 4 2" xfId="6948"/>
    <cellStyle name="Заголовки полей 4 4 3" xfId="9364"/>
    <cellStyle name="Заголовки полей 4 5" xfId="4002"/>
    <cellStyle name="Заголовки полей 4 6" xfId="7094"/>
    <cellStyle name="Заголовки полей 4 7" xfId="13395"/>
    <cellStyle name="Заголовки полей 40" xfId="908"/>
    <cellStyle name="Заголовки полей 40 2" xfId="4900"/>
    <cellStyle name="Заголовки полей 41" xfId="909"/>
    <cellStyle name="Заголовки полей 41 2" xfId="4901"/>
    <cellStyle name="Заголовки полей 42" xfId="910"/>
    <cellStyle name="Заголовки полей 42 2" xfId="4902"/>
    <cellStyle name="Заголовки полей 43" xfId="911"/>
    <cellStyle name="Заголовки полей 43 2" xfId="4903"/>
    <cellStyle name="Заголовки полей 44" xfId="912"/>
    <cellStyle name="Заголовки полей 44 2" xfId="4904"/>
    <cellStyle name="Заголовки полей 45" xfId="913"/>
    <cellStyle name="Заголовки полей 45 2" xfId="4905"/>
    <cellStyle name="Заголовки полей 46" xfId="914"/>
    <cellStyle name="Заголовки полей 46 2" xfId="4906"/>
    <cellStyle name="Заголовки полей 47" xfId="915"/>
    <cellStyle name="Заголовки полей 47 2" xfId="4907"/>
    <cellStyle name="Заголовки полей 48" xfId="916"/>
    <cellStyle name="Заголовки полей 48 2" xfId="4908"/>
    <cellStyle name="Заголовки полей 49" xfId="917"/>
    <cellStyle name="Заголовки полей 49 2" xfId="4909"/>
    <cellStyle name="Заголовки полей 5" xfId="918"/>
    <cellStyle name="Заголовки полей 5 2" xfId="919"/>
    <cellStyle name="Заголовки полей 5 2 2" xfId="920"/>
    <cellStyle name="Заголовки полей 5 2 3" xfId="6365"/>
    <cellStyle name="Заголовки полей 5 2 3 2" xfId="8716"/>
    <cellStyle name="Заголовки полей 5 2 3 3" xfId="14318"/>
    <cellStyle name="Заголовки полей 5 2 4" xfId="4911"/>
    <cellStyle name="Заголовки полей 5 2 5" xfId="7887"/>
    <cellStyle name="Заголовки полей 5 2 6" xfId="13893"/>
    <cellStyle name="Заголовки полей 5 3" xfId="921"/>
    <cellStyle name="Заголовки полей 5 3 2" xfId="4912"/>
    <cellStyle name="Заголовки полей 5 3 2 2" xfId="6949"/>
    <cellStyle name="Заголовки полей 5 3 3" xfId="7888"/>
    <cellStyle name="Заголовки полей 5 3 4" xfId="13894"/>
    <cellStyle name="Заголовки полей 5 4" xfId="4910"/>
    <cellStyle name="Заголовки полей 5 4 2" xfId="8303"/>
    <cellStyle name="Заголовки полей 5 4 3" xfId="6950"/>
    <cellStyle name="Заголовки полей 5 5" xfId="4003"/>
    <cellStyle name="Заголовки полей 5 6" xfId="7095"/>
    <cellStyle name="Заголовки полей 5 7" xfId="13396"/>
    <cellStyle name="Заголовки полей 50" xfId="922"/>
    <cellStyle name="Заголовки полей 50 2" xfId="4913"/>
    <cellStyle name="Заголовки полей 51" xfId="923"/>
    <cellStyle name="Заголовки полей 51 2" xfId="4914"/>
    <cellStyle name="Заголовки полей 52" xfId="924"/>
    <cellStyle name="Заголовки полей 52 2" xfId="4915"/>
    <cellStyle name="Заголовки полей 53" xfId="925"/>
    <cellStyle name="Заголовки полей 53 2" xfId="4916"/>
    <cellStyle name="Заголовки полей 54" xfId="926"/>
    <cellStyle name="Заголовки полей 54 2" xfId="4917"/>
    <cellStyle name="Заголовки полей 55" xfId="927"/>
    <cellStyle name="Заголовки полей 55 2" xfId="4918"/>
    <cellStyle name="Заголовки полей 56" xfId="928"/>
    <cellStyle name="Заголовки полей 56 2" xfId="4919"/>
    <cellStyle name="Заголовки полей 57" xfId="929"/>
    <cellStyle name="Заголовки полей 57 2" xfId="4920"/>
    <cellStyle name="Заголовки полей 58" xfId="930"/>
    <cellStyle name="Заголовки полей 58 2" xfId="4921"/>
    <cellStyle name="Заголовки полей 59" xfId="931"/>
    <cellStyle name="Заголовки полей 59 2" xfId="4922"/>
    <cellStyle name="Заголовки полей 6" xfId="932"/>
    <cellStyle name="Заголовки полей 6 2" xfId="933"/>
    <cellStyle name="Заголовки полей 6 2 2" xfId="934"/>
    <cellStyle name="Заголовки полей 6 2 3" xfId="6366"/>
    <cellStyle name="Заголовки полей 6 2 3 2" xfId="8717"/>
    <cellStyle name="Заголовки полей 6 2 3 3" xfId="14319"/>
    <cellStyle name="Заголовки полей 6 2 4" xfId="4924"/>
    <cellStyle name="Заголовки полей 6 2 5" xfId="7889"/>
    <cellStyle name="Заголовки полей 6 2 6" xfId="13895"/>
    <cellStyle name="Заголовки полей 6 3" xfId="935"/>
    <cellStyle name="Заголовки полей 6 3 2" xfId="4925"/>
    <cellStyle name="Заголовки полей 6 3 2 2" xfId="6951"/>
    <cellStyle name="Заголовки полей 6 3 3" xfId="7890"/>
    <cellStyle name="Заголовки полей 6 3 4" xfId="13896"/>
    <cellStyle name="Заголовки полей 6 4" xfId="4923"/>
    <cellStyle name="Заголовки полей 6 4 2" xfId="7539"/>
    <cellStyle name="Заголовки полей 6 4 3" xfId="6952"/>
    <cellStyle name="Заголовки полей 6 5" xfId="4004"/>
    <cellStyle name="Заголовки полей 6 6" xfId="7096"/>
    <cellStyle name="Заголовки полей 6 7" xfId="13397"/>
    <cellStyle name="Заголовки полей 60" xfId="936"/>
    <cellStyle name="Заголовки полей 60 2" xfId="4926"/>
    <cellStyle name="Заголовки полей 61" xfId="937"/>
    <cellStyle name="Заголовки полей 61 2" xfId="4927"/>
    <cellStyle name="Заголовки полей 62" xfId="938"/>
    <cellStyle name="Заголовки полей 62 2" xfId="4928"/>
    <cellStyle name="Заголовки полей 63" xfId="939"/>
    <cellStyle name="Заголовки полей 63 2" xfId="4929"/>
    <cellStyle name="Заголовки полей 64" xfId="940"/>
    <cellStyle name="Заголовки полей 64 2" xfId="4930"/>
    <cellStyle name="Заголовки полей 65" xfId="941"/>
    <cellStyle name="Заголовки полей 65 2" xfId="4931"/>
    <cellStyle name="Заголовки полей 66" xfId="942"/>
    <cellStyle name="Заголовки полей 66 2" xfId="4932"/>
    <cellStyle name="Заголовки полей 67" xfId="943"/>
    <cellStyle name="Заголовки полей 67 2" xfId="4933"/>
    <cellStyle name="Заголовки полей 68" xfId="944"/>
    <cellStyle name="Заголовки полей 68 2" xfId="4934"/>
    <cellStyle name="Заголовки полей 69" xfId="945"/>
    <cellStyle name="Заголовки полей 69 2" xfId="4935"/>
    <cellStyle name="Заголовки полей 7" xfId="946"/>
    <cellStyle name="Заголовки полей 7 2" xfId="947"/>
    <cellStyle name="Заголовки полей 7 2 2" xfId="948"/>
    <cellStyle name="Заголовки полей 7 2 3" xfId="6367"/>
    <cellStyle name="Заголовки полей 7 2 3 2" xfId="8718"/>
    <cellStyle name="Заголовки полей 7 2 3 3" xfId="14320"/>
    <cellStyle name="Заголовки полей 7 2 4" xfId="4937"/>
    <cellStyle name="Заголовки полей 7 2 5" xfId="7891"/>
    <cellStyle name="Заголовки полей 7 2 6" xfId="13897"/>
    <cellStyle name="Заголовки полей 7 3" xfId="949"/>
    <cellStyle name="Заголовки полей 7 3 2" xfId="4938"/>
    <cellStyle name="Заголовки полей 7 3 2 2" xfId="7540"/>
    <cellStyle name="Заголовки полей 7 3 3" xfId="7892"/>
    <cellStyle name="Заголовки полей 7 3 4" xfId="13898"/>
    <cellStyle name="Заголовки полей 7 4" xfId="4936"/>
    <cellStyle name="Заголовки полей 7 4 2" xfId="6953"/>
    <cellStyle name="Заголовки полей 7 4 3" xfId="8304"/>
    <cellStyle name="Заголовки полей 7 5" xfId="4005"/>
    <cellStyle name="Заголовки полей 7 6" xfId="7097"/>
    <cellStyle name="Заголовки полей 7 7" xfId="13398"/>
    <cellStyle name="Заголовки полей 70" xfId="950"/>
    <cellStyle name="Заголовки полей 70 2" xfId="4939"/>
    <cellStyle name="Заголовки полей 71" xfId="951"/>
    <cellStyle name="Заголовки полей 71 2" xfId="4940"/>
    <cellStyle name="Заголовки полей 72" xfId="952"/>
    <cellStyle name="Заголовки полей 72 2" xfId="4941"/>
    <cellStyle name="Заголовки полей 73" xfId="953"/>
    <cellStyle name="Заголовки полей 73 2" xfId="4942"/>
    <cellStyle name="Заголовки полей 74" xfId="954"/>
    <cellStyle name="Заголовки полей 74 2" xfId="4943"/>
    <cellStyle name="Заголовки полей 75" xfId="955"/>
    <cellStyle name="Заголовки полей 75 2" xfId="4944"/>
    <cellStyle name="Заголовки полей 76" xfId="956"/>
    <cellStyle name="Заголовки полей 76 2" xfId="4945"/>
    <cellStyle name="Заголовки полей 77" xfId="957"/>
    <cellStyle name="Заголовки полей 77 2" xfId="4946"/>
    <cellStyle name="Заголовки полей 78" xfId="9401"/>
    <cellStyle name="Заголовки полей 79" xfId="9289"/>
    <cellStyle name="Заголовки полей 8" xfId="958"/>
    <cellStyle name="Заголовки полей 8 2" xfId="959"/>
    <cellStyle name="Заголовки полей 8 2 2" xfId="960"/>
    <cellStyle name="Заголовки полей 8 2 3" xfId="6368"/>
    <cellStyle name="Заголовки полей 8 2 3 2" xfId="8719"/>
    <cellStyle name="Заголовки полей 8 2 3 3" xfId="14321"/>
    <cellStyle name="Заголовки полей 8 2 4" xfId="4948"/>
    <cellStyle name="Заголовки полей 8 2 5" xfId="7895"/>
    <cellStyle name="Заголовки полей 8 2 6" xfId="13899"/>
    <cellStyle name="Заголовки полей 8 3" xfId="961"/>
    <cellStyle name="Заголовки полей 8 3 2" xfId="4949"/>
    <cellStyle name="Заголовки полей 8 3 2 2" xfId="9363"/>
    <cellStyle name="Заголовки полей 8 3 3" xfId="7896"/>
    <cellStyle name="Заголовки полей 8 3 4" xfId="13900"/>
    <cellStyle name="Заголовки полей 8 4" xfId="4947"/>
    <cellStyle name="Заголовки полей 8 4 2" xfId="8305"/>
    <cellStyle name="Заголовки полей 8 4 3" xfId="9362"/>
    <cellStyle name="Заголовки полей 8 5" xfId="4006"/>
    <cellStyle name="Заголовки полей 8 6" xfId="7098"/>
    <cellStyle name="Заголовки полей 8 7" xfId="13399"/>
    <cellStyle name="Заголовки полей 80" xfId="9399"/>
    <cellStyle name="Заголовки полей 81" xfId="8306"/>
    <cellStyle name="Заголовки полей 82" xfId="9361"/>
    <cellStyle name="Заголовки полей 83" xfId="6954"/>
    <cellStyle name="Заголовки полей 84" xfId="7541"/>
    <cellStyle name="Заголовки полей 85" xfId="9360"/>
    <cellStyle name="Заголовки полей 86" xfId="6955"/>
    <cellStyle name="Заголовки полей 87" xfId="8307"/>
    <cellStyle name="Заголовки полей 88" xfId="9359"/>
    <cellStyle name="Заголовки полей 89" xfId="6956"/>
    <cellStyle name="Заголовки полей 9" xfId="962"/>
    <cellStyle name="Заголовки полей 9 2" xfId="963"/>
    <cellStyle name="Заголовки полей 9 2 2" xfId="964"/>
    <cellStyle name="Заголовки полей 9 2 3" xfId="6369"/>
    <cellStyle name="Заголовки полей 9 2 3 2" xfId="6957"/>
    <cellStyle name="Заголовки полей 9 2 4" xfId="4950"/>
    <cellStyle name="Заголовки полей 9 3" xfId="965"/>
    <cellStyle name="Заголовки полей 9 3 2" xfId="4951"/>
    <cellStyle name="Заголовки полей 9 3 2 2" xfId="6959"/>
    <cellStyle name="Заголовки полей 9 3 3" xfId="7897"/>
    <cellStyle name="Заголовки полей 9 3 4" xfId="13901"/>
    <cellStyle name="Заголовки полей 9 4" xfId="4007"/>
    <cellStyle name="Заголовки полей 9 4 2" xfId="6958"/>
    <cellStyle name="Заголовки полей 9 5" xfId="7099"/>
    <cellStyle name="Заголовки полей 9 6" xfId="13400"/>
    <cellStyle name="Заголовки полей 90" xfId="8309"/>
    <cellStyle name="Заголовки полей 91" xfId="6960"/>
    <cellStyle name="Заголовки полей 92" xfId="6961"/>
    <cellStyle name="Заголовки полей 93" xfId="8311"/>
    <cellStyle name="Заголовки полей 94" xfId="6962"/>
    <cellStyle name="Заголовки полей 95" xfId="6963"/>
    <cellStyle name="Заголовки полей 96" xfId="8312"/>
    <cellStyle name="Заголовки полей 97" xfId="6964"/>
    <cellStyle name="Заголовки полей 98" xfId="6965"/>
    <cellStyle name="Заголовки полей 99" xfId="8314"/>
    <cellStyle name="Заголовок 1 2" xfId="967"/>
    <cellStyle name="Заголовок 1 2 2" xfId="968"/>
    <cellStyle name="Заголовок 1 2 3" xfId="969"/>
    <cellStyle name="Заголовок 1 3" xfId="970"/>
    <cellStyle name="Заголовок 1 3 2" xfId="971"/>
    <cellStyle name="Заголовок 1 3 3" xfId="972"/>
    <cellStyle name="Заголовок 1 4" xfId="973"/>
    <cellStyle name="Заголовок 1 4 2" xfId="974"/>
    <cellStyle name="Заголовок 1 4 3" xfId="975"/>
    <cellStyle name="Заголовок 1 5" xfId="976"/>
    <cellStyle name="Заголовок 1 6" xfId="977"/>
    <cellStyle name="Заголовок 1 7" xfId="966"/>
    <cellStyle name="Заголовок 2 2" xfId="979"/>
    <cellStyle name="Заголовок 2 2 2" xfId="980"/>
    <cellStyle name="Заголовок 2 2 3" xfId="981"/>
    <cellStyle name="Заголовок 2 3" xfId="982"/>
    <cellStyle name="Заголовок 2 3 2" xfId="983"/>
    <cellStyle name="Заголовок 2 3 3" xfId="984"/>
    <cellStyle name="Заголовок 2 4" xfId="985"/>
    <cellStyle name="Заголовок 2 4 2" xfId="986"/>
    <cellStyle name="Заголовок 2 4 3" xfId="987"/>
    <cellStyle name="Заголовок 2 5" xfId="988"/>
    <cellStyle name="Заголовок 2 6" xfId="989"/>
    <cellStyle name="Заголовок 2 7" xfId="978"/>
    <cellStyle name="Заголовок 3 2" xfId="991"/>
    <cellStyle name="Заголовок 3 2 2" xfId="992"/>
    <cellStyle name="Заголовок 3 2 3" xfId="993"/>
    <cellStyle name="Заголовок 3 3" xfId="994"/>
    <cellStyle name="Заголовок 3 3 2" xfId="995"/>
    <cellStyle name="Заголовок 3 3 3" xfId="996"/>
    <cellStyle name="Заголовок 3 4" xfId="997"/>
    <cellStyle name="Заголовок 3 4 2" xfId="998"/>
    <cellStyle name="Заголовок 3 4 3" xfId="999"/>
    <cellStyle name="Заголовок 3 5" xfId="1000"/>
    <cellStyle name="Заголовок 3 6" xfId="1001"/>
    <cellStyle name="Заголовок 3 7" xfId="990"/>
    <cellStyle name="Заголовок 4 2" xfId="1003"/>
    <cellStyle name="Заголовок 4 2 2" xfId="1004"/>
    <cellStyle name="Заголовок 4 2 3" xfId="1005"/>
    <cellStyle name="Заголовок 4 3" xfId="1006"/>
    <cellStyle name="Заголовок 4 3 2" xfId="1007"/>
    <cellStyle name="Заголовок 4 3 3" xfId="1008"/>
    <cellStyle name="Заголовок 4 4" xfId="1009"/>
    <cellStyle name="Заголовок 4 4 2" xfId="1010"/>
    <cellStyle name="Заголовок 4 4 3" xfId="1011"/>
    <cellStyle name="Заголовок 4 5" xfId="1012"/>
    <cellStyle name="Заголовок 4 6" xfId="1013"/>
    <cellStyle name="Заголовок 4 7" xfId="1002"/>
    <cellStyle name="Заголовок меры" xfId="1014"/>
    <cellStyle name="Заголовок меры 10" xfId="1015"/>
    <cellStyle name="Заголовок меры 10 2" xfId="1016"/>
    <cellStyle name="Заголовок меры 10 2 2" xfId="1017"/>
    <cellStyle name="Заголовок меры 10 2 3" xfId="6370"/>
    <cellStyle name="Заголовок меры 10 2 3 2" xfId="6966"/>
    <cellStyle name="Заголовок меры 10 2 4" xfId="4952"/>
    <cellStyle name="Заголовок меры 10 3" xfId="1018"/>
    <cellStyle name="Заголовок меры 10 3 2" xfId="4953"/>
    <cellStyle name="Заголовок меры 10 3 2 2" xfId="6968"/>
    <cellStyle name="Заголовок меры 10 3 3" xfId="7899"/>
    <cellStyle name="Заголовок меры 10 3 4" xfId="13902"/>
    <cellStyle name="Заголовок меры 10 4" xfId="4008"/>
    <cellStyle name="Заголовок меры 10 4 2" xfId="6967"/>
    <cellStyle name="Заголовок меры 10 5" xfId="7111"/>
    <cellStyle name="Заголовок меры 10 6" xfId="13401"/>
    <cellStyle name="Заголовок меры 11" xfId="1019"/>
    <cellStyle name="Заголовок меры 11 2" xfId="1020"/>
    <cellStyle name="Заголовок меры 11 2 2" xfId="1021"/>
    <cellStyle name="Заголовок меры 11 2 3" xfId="6371"/>
    <cellStyle name="Заголовок меры 11 2 3 2" xfId="6969"/>
    <cellStyle name="Заголовок меры 11 2 4" xfId="4954"/>
    <cellStyle name="Заголовок меры 11 3" xfId="1022"/>
    <cellStyle name="Заголовок меры 11 3 2" xfId="4955"/>
    <cellStyle name="Заголовок меры 11 3 2 2" xfId="6970"/>
    <cellStyle name="Заголовок меры 11 3 3" xfId="7900"/>
    <cellStyle name="Заголовок меры 11 3 4" xfId="13903"/>
    <cellStyle name="Заголовок меры 11 4" xfId="4009"/>
    <cellStyle name="Заголовок меры 11 4 2" xfId="6971"/>
    <cellStyle name="Заголовок меры 11 5" xfId="7112"/>
    <cellStyle name="Заголовок меры 11 6" xfId="13402"/>
    <cellStyle name="Заголовок меры 12" xfId="1023"/>
    <cellStyle name="Заголовок меры 12 2" xfId="1024"/>
    <cellStyle name="Заголовок меры 12 2 2" xfId="1025"/>
    <cellStyle name="Заголовок меры 12 2 3" xfId="6372"/>
    <cellStyle name="Заголовок меры 12 2 3 2" xfId="6973"/>
    <cellStyle name="Заголовок меры 12 2 4" xfId="4956"/>
    <cellStyle name="Заголовок меры 12 3" xfId="1026"/>
    <cellStyle name="Заголовок меры 12 3 2" xfId="4957"/>
    <cellStyle name="Заголовок меры 12 3 2 2" xfId="9358"/>
    <cellStyle name="Заголовок меры 12 3 3" xfId="7902"/>
    <cellStyle name="Заголовок меры 12 3 4" xfId="13904"/>
    <cellStyle name="Заголовок меры 12 4" xfId="4010"/>
    <cellStyle name="Заголовок меры 12 4 2" xfId="6972"/>
    <cellStyle name="Заголовок меры 12 5" xfId="7113"/>
    <cellStyle name="Заголовок меры 12 6" xfId="13403"/>
    <cellStyle name="Заголовок меры 13" xfId="1027"/>
    <cellStyle name="Заголовок меры 13 2" xfId="1028"/>
    <cellStyle name="Заголовок меры 13 3" xfId="1029"/>
    <cellStyle name="Заголовок меры 13 3 2" xfId="4958"/>
    <cellStyle name="Заголовок меры 13 3 2 2" xfId="6974"/>
    <cellStyle name="Заголовок меры 13 3 3" xfId="7903"/>
    <cellStyle name="Заголовок меры 13 3 4" xfId="13905"/>
    <cellStyle name="Заголовок меры 13 4" xfId="4011"/>
    <cellStyle name="Заголовок меры 13 4 2" xfId="6975"/>
    <cellStyle name="Заголовок меры 13 5" xfId="7114"/>
    <cellStyle name="Заголовок меры 13 6" xfId="13404"/>
    <cellStyle name="Заголовок меры 14" xfId="1030"/>
    <cellStyle name="Заголовок меры 14 2" xfId="1031"/>
    <cellStyle name="Заголовок меры 14 3" xfId="1032"/>
    <cellStyle name="Заголовок меры 14 3 2" xfId="4959"/>
    <cellStyle name="Заголовок меры 14 3 2 2" xfId="6976"/>
    <cellStyle name="Заголовок меры 14 3 3" xfId="7904"/>
    <cellStyle name="Заголовок меры 14 3 4" xfId="13906"/>
    <cellStyle name="Заголовок меры 14 4" xfId="4012"/>
    <cellStyle name="Заголовок меры 14 4 2" xfId="6977"/>
    <cellStyle name="Заголовок меры 14 5" xfId="7115"/>
    <cellStyle name="Заголовок меры 14 6" xfId="13405"/>
    <cellStyle name="Заголовок меры 15" xfId="1033"/>
    <cellStyle name="Заголовок меры 15 10" xfId="1034"/>
    <cellStyle name="Заголовок меры 15 10 2" xfId="4960"/>
    <cellStyle name="Заголовок меры 15 10 2 2" xfId="6979"/>
    <cellStyle name="Заголовок меры 15 10 3" xfId="7905"/>
    <cellStyle name="Заголовок меры 15 10 4" xfId="13907"/>
    <cellStyle name="Заголовок меры 15 11" xfId="4013"/>
    <cellStyle name="Заголовок меры 15 11 2" xfId="6978"/>
    <cellStyle name="Заголовок меры 15 12" xfId="7116"/>
    <cellStyle name="Заголовок меры 15 13" xfId="13406"/>
    <cellStyle name="Заголовок меры 15 2" xfId="1035"/>
    <cellStyle name="Заголовок меры 15 2 2" xfId="1036"/>
    <cellStyle name="Заголовок меры 15 2 2 2" xfId="4961"/>
    <cellStyle name="Заголовок меры 15 2 3" xfId="1037"/>
    <cellStyle name="Заголовок меры 15 2 3 2" xfId="4962"/>
    <cellStyle name="Заголовок меры 15 2 4" xfId="4014"/>
    <cellStyle name="Заголовок меры 15 3" xfId="1038"/>
    <cellStyle name="Заголовок меры 15 3 2" xfId="1039"/>
    <cellStyle name="Заголовок меры 15 3 2 2" xfId="4963"/>
    <cellStyle name="Заголовок меры 15 3 3" xfId="1040"/>
    <cellStyle name="Заголовок меры 15 3 3 2" xfId="4964"/>
    <cellStyle name="Заголовок меры 15 3 4" xfId="4015"/>
    <cellStyle name="Заголовок меры 15 4" xfId="1041"/>
    <cellStyle name="Заголовок меры 15 4 2" xfId="1042"/>
    <cellStyle name="Заголовок меры 15 4 2 2" xfId="4965"/>
    <cellStyle name="Заголовок меры 15 4 3" xfId="1043"/>
    <cellStyle name="Заголовок меры 15 4 3 2" xfId="4966"/>
    <cellStyle name="Заголовок меры 15 4 4" xfId="4016"/>
    <cellStyle name="Заголовок меры 15 5" xfId="1044"/>
    <cellStyle name="Заголовок меры 15 5 2" xfId="1045"/>
    <cellStyle name="Заголовок меры 15 5 2 2" xfId="4967"/>
    <cellStyle name="Заголовок меры 15 5 3" xfId="1046"/>
    <cellStyle name="Заголовок меры 15 5 3 2" xfId="4968"/>
    <cellStyle name="Заголовок меры 15 5 4" xfId="4017"/>
    <cellStyle name="Заголовок меры 15 6" xfId="1047"/>
    <cellStyle name="Заголовок меры 15 6 2" xfId="1048"/>
    <cellStyle name="Заголовок меры 15 6 2 2" xfId="4969"/>
    <cellStyle name="Заголовок меры 15 6 3" xfId="1049"/>
    <cellStyle name="Заголовок меры 15 6 3 2" xfId="4970"/>
    <cellStyle name="Заголовок меры 15 6 4" xfId="4018"/>
    <cellStyle name="Заголовок меры 15 7" xfId="1050"/>
    <cellStyle name="Заголовок меры 15 7 2" xfId="1051"/>
    <cellStyle name="Заголовок меры 15 7 2 2" xfId="4971"/>
    <cellStyle name="Заголовок меры 15 7 3" xfId="1052"/>
    <cellStyle name="Заголовок меры 15 7 3 2" xfId="4972"/>
    <cellStyle name="Заголовок меры 15 7 4" xfId="4019"/>
    <cellStyle name="Заголовок меры 15 8" xfId="1053"/>
    <cellStyle name="Заголовок меры 15 8 2" xfId="1054"/>
    <cellStyle name="Заголовок меры 15 8 2 2" xfId="4973"/>
    <cellStyle name="Заголовок меры 15 8 3" xfId="1055"/>
    <cellStyle name="Заголовок меры 15 8 3 2" xfId="4974"/>
    <cellStyle name="Заголовок меры 15 8 4" xfId="4020"/>
    <cellStyle name="Заголовок меры 15 9" xfId="1056"/>
    <cellStyle name="Заголовок меры 15_10470_35589_Расчет показателей КФМ" xfId="1057"/>
    <cellStyle name="Заголовок меры 16" xfId="1058"/>
    <cellStyle name="Заголовок меры 16 2" xfId="1059"/>
    <cellStyle name="Заголовок меры 16 3" xfId="1060"/>
    <cellStyle name="Заголовок меры 16 3 2" xfId="4975"/>
    <cellStyle name="Заголовок меры 16 3 2 2" xfId="6980"/>
    <cellStyle name="Заголовок меры 16 3 3" xfId="7908"/>
    <cellStyle name="Заголовок меры 16 3 4" xfId="13908"/>
    <cellStyle name="Заголовок меры 16 4" xfId="4021"/>
    <cellStyle name="Заголовок меры 16 4 2" xfId="6981"/>
    <cellStyle name="Заголовок меры 16 5" xfId="7118"/>
    <cellStyle name="Заголовок меры 16 6" xfId="13407"/>
    <cellStyle name="Заголовок меры 17" xfId="1061"/>
    <cellStyle name="Заголовок меры 17 2" xfId="1062"/>
    <cellStyle name="Заголовок меры 17 3" xfId="1063"/>
    <cellStyle name="Заголовок меры 17 3 2" xfId="4976"/>
    <cellStyle name="Заголовок меры 17 3 2 2" xfId="6982"/>
    <cellStyle name="Заголовок меры 17 3 3" xfId="7909"/>
    <cellStyle name="Заголовок меры 17 3 4" xfId="13909"/>
    <cellStyle name="Заголовок меры 17 4" xfId="4022"/>
    <cellStyle name="Заголовок меры 17 4 2" xfId="6984"/>
    <cellStyle name="Заголовок меры 17 5" xfId="7119"/>
    <cellStyle name="Заголовок меры 17 6" xfId="13408"/>
    <cellStyle name="Заголовок меры 18" xfId="1064"/>
    <cellStyle name="Заголовок меры 18 2" xfId="1065"/>
    <cellStyle name="Заголовок меры 18 3" xfId="1066"/>
    <cellStyle name="Заголовок меры 18 3 2" xfId="4977"/>
    <cellStyle name="Заголовок меры 18 3 2 2" xfId="6983"/>
    <cellStyle name="Заголовок меры 18 3 3" xfId="7910"/>
    <cellStyle name="Заголовок меры 18 3 4" xfId="13910"/>
    <cellStyle name="Заголовок меры 18 4" xfId="4023"/>
    <cellStyle name="Заголовок меры 18 4 2" xfId="8876"/>
    <cellStyle name="Заголовок меры 18 5" xfId="7120"/>
    <cellStyle name="Заголовок меры 18 6" xfId="13409"/>
    <cellStyle name="Заголовок меры 19" xfId="1067"/>
    <cellStyle name="Заголовок меры 19 2" xfId="1068"/>
    <cellStyle name="Заголовок меры 19 3" xfId="1069"/>
    <cellStyle name="Заголовок меры 19 3 2" xfId="4978"/>
    <cellStyle name="Заголовок меры 19 3 2 2" xfId="6985"/>
    <cellStyle name="Заголовок меры 19 3 3" xfId="7911"/>
    <cellStyle name="Заголовок меры 19 3 4" xfId="13911"/>
    <cellStyle name="Заголовок меры 19 4" xfId="4024"/>
    <cellStyle name="Заголовок меры 19 4 2" xfId="6986"/>
    <cellStyle name="Заголовок меры 19 5" xfId="7121"/>
    <cellStyle name="Заголовок меры 19 6" xfId="13410"/>
    <cellStyle name="Заголовок меры 2" xfId="1070"/>
    <cellStyle name="Заголовок меры 2 10" xfId="1071"/>
    <cellStyle name="Заголовок меры 2 10 2" xfId="4980"/>
    <cellStyle name="Заголовок меры 2 10 2 2" xfId="8330"/>
    <cellStyle name="Заголовок меры 2 10 3" xfId="7912"/>
    <cellStyle name="Заголовок меры 2 10 4" xfId="13912"/>
    <cellStyle name="Заголовок меры 2 11" xfId="4979"/>
    <cellStyle name="Заголовок меры 2 11 2" xfId="9357"/>
    <cellStyle name="Заголовок меры 2 11 3" xfId="6987"/>
    <cellStyle name="Заголовок меры 2 12" xfId="4025"/>
    <cellStyle name="Заголовок меры 2 13" xfId="7122"/>
    <cellStyle name="Заголовок меры 2 14" xfId="13411"/>
    <cellStyle name="Заголовок меры 2 2" xfId="1072"/>
    <cellStyle name="Заголовок меры 2 2 10" xfId="1073"/>
    <cellStyle name="Заголовок меры 2 2 10 2" xfId="4981"/>
    <cellStyle name="Заголовок меры 2 2 11" xfId="4026"/>
    <cellStyle name="Заголовок меры 2 2 2" xfId="1074"/>
    <cellStyle name="Заголовок меры 2 2 2 2" xfId="1075"/>
    <cellStyle name="Заголовок меры 2 2 2 3" xfId="6373"/>
    <cellStyle name="Заголовок меры 2 2 2 3 2" xfId="8723"/>
    <cellStyle name="Заголовок меры 2 2 2 3 3" xfId="14322"/>
    <cellStyle name="Заголовок меры 2 2 2 4" xfId="4027"/>
    <cellStyle name="Заголовок меры 2 2 2 5" xfId="7123"/>
    <cellStyle name="Заголовок меры 2 2 2 6" xfId="13412"/>
    <cellStyle name="Заголовок меры 2 2 3" xfId="1076"/>
    <cellStyle name="Заголовок меры 2 2 3 2" xfId="1077"/>
    <cellStyle name="Заголовок меры 2 2 3 3" xfId="6374"/>
    <cellStyle name="Заголовок меры 2 2 3 3 2" xfId="8724"/>
    <cellStyle name="Заголовок меры 2 2 3 3 3" xfId="14323"/>
    <cellStyle name="Заголовок меры 2 2 3 4" xfId="4028"/>
    <cellStyle name="Заголовок меры 2 2 3 5" xfId="7124"/>
    <cellStyle name="Заголовок меры 2 2 3 6" xfId="13413"/>
    <cellStyle name="Заголовок меры 2 2 4" xfId="1078"/>
    <cellStyle name="Заголовок меры 2 2 4 2" xfId="1079"/>
    <cellStyle name="Заголовок меры 2 2 4 3" xfId="6375"/>
    <cellStyle name="Заголовок меры 2 2 4 3 2" xfId="8725"/>
    <cellStyle name="Заголовок меры 2 2 4 3 3" xfId="14324"/>
    <cellStyle name="Заголовок меры 2 2 4 4" xfId="4029"/>
    <cellStyle name="Заголовок меры 2 2 4 5" xfId="7125"/>
    <cellStyle name="Заголовок меры 2 2 4 6" xfId="13414"/>
    <cellStyle name="Заголовок меры 2 2 5" xfId="1080"/>
    <cellStyle name="Заголовок меры 2 2 5 2" xfId="1081"/>
    <cellStyle name="Заголовок меры 2 2 5 3" xfId="6376"/>
    <cellStyle name="Заголовок меры 2 2 5 3 2" xfId="8726"/>
    <cellStyle name="Заголовок меры 2 2 5 3 3" xfId="14325"/>
    <cellStyle name="Заголовок меры 2 2 5 4" xfId="4030"/>
    <cellStyle name="Заголовок меры 2 2 5 5" xfId="7126"/>
    <cellStyle name="Заголовок меры 2 2 5 6" xfId="13415"/>
    <cellStyle name="Заголовок меры 2 2 6" xfId="1082"/>
    <cellStyle name="Заголовок меры 2 2 6 2" xfId="1083"/>
    <cellStyle name="Заголовок меры 2 2 6 3" xfId="6377"/>
    <cellStyle name="Заголовок меры 2 2 6 3 2" xfId="8727"/>
    <cellStyle name="Заголовок меры 2 2 6 3 3" xfId="14326"/>
    <cellStyle name="Заголовок меры 2 2 6 4" xfId="4031"/>
    <cellStyle name="Заголовок меры 2 2 6 5" xfId="7127"/>
    <cellStyle name="Заголовок меры 2 2 6 6" xfId="13416"/>
    <cellStyle name="Заголовок меры 2 2 7" xfId="1084"/>
    <cellStyle name="Заголовок меры 2 2 7 2" xfId="1085"/>
    <cellStyle name="Заголовок меры 2 2 7 3" xfId="6378"/>
    <cellStyle name="Заголовок меры 2 2 7 3 2" xfId="8728"/>
    <cellStyle name="Заголовок меры 2 2 7 3 3" xfId="14327"/>
    <cellStyle name="Заголовок меры 2 2 7 4" xfId="4032"/>
    <cellStyle name="Заголовок меры 2 2 7 5" xfId="7128"/>
    <cellStyle name="Заголовок меры 2 2 7 6" xfId="13417"/>
    <cellStyle name="Заголовок меры 2 2 8" xfId="1086"/>
    <cellStyle name="Заголовок меры 2 2 8 2" xfId="1087"/>
    <cellStyle name="Заголовок меры 2 2 8 3" xfId="6379"/>
    <cellStyle name="Заголовок меры 2 2 8 3 2" xfId="8729"/>
    <cellStyle name="Заголовок меры 2 2 8 3 3" xfId="14328"/>
    <cellStyle name="Заголовок меры 2 2 8 4" xfId="4033"/>
    <cellStyle name="Заголовок меры 2 2 8 5" xfId="7129"/>
    <cellStyle name="Заголовок меры 2 2 8 6" xfId="13418"/>
    <cellStyle name="Заголовок меры 2 2 9" xfId="1088"/>
    <cellStyle name="Заголовок меры 2 2 9 2" xfId="1089"/>
    <cellStyle name="Заголовок меры 2 2 9 2 2" xfId="4982"/>
    <cellStyle name="Заголовок меры 2 2 9 3" xfId="6380"/>
    <cellStyle name="Заголовок меры 2 2 9 4" xfId="8334"/>
    <cellStyle name="Заголовок меры 2 2_10470_35589_Расчет показателей КФМ" xfId="1090"/>
    <cellStyle name="Заголовок меры 2 3" xfId="1091"/>
    <cellStyle name="Заголовок меры 2 3 2" xfId="1092"/>
    <cellStyle name="Заголовок меры 2 3 3" xfId="6381"/>
    <cellStyle name="Заголовок меры 2 3 3 2" xfId="8730"/>
    <cellStyle name="Заголовок меры 2 3 3 3" xfId="14329"/>
    <cellStyle name="Заголовок меры 2 3 4" xfId="4034"/>
    <cellStyle name="Заголовок меры 2 3 5" xfId="7130"/>
    <cellStyle name="Заголовок меры 2 3 6" xfId="13419"/>
    <cellStyle name="Заголовок меры 2 4" xfId="1093"/>
    <cellStyle name="Заголовок меры 2 4 2" xfId="1094"/>
    <cellStyle name="Заголовок меры 2 4 2 2" xfId="4983"/>
    <cellStyle name="Заголовок меры 2 4 3" xfId="1095"/>
    <cellStyle name="Заголовок меры 2 4 3 2" xfId="4984"/>
    <cellStyle name="Заголовок меры 2 4 4" xfId="4035"/>
    <cellStyle name="Заголовок меры 2 5" xfId="1096"/>
    <cellStyle name="Заголовок меры 2 5 2" xfId="1097"/>
    <cellStyle name="Заголовок меры 2 5 2 2" xfId="4985"/>
    <cellStyle name="Заголовок меры 2 5 3" xfId="1098"/>
    <cellStyle name="Заголовок меры 2 5 3 2" xfId="4986"/>
    <cellStyle name="Заголовок меры 2 5 4" xfId="4036"/>
    <cellStyle name="Заголовок меры 2 6" xfId="1099"/>
    <cellStyle name="Заголовок меры 2 6 2" xfId="1100"/>
    <cellStyle name="Заголовок меры 2 6 2 2" xfId="4987"/>
    <cellStyle name="Заголовок меры 2 6 3" xfId="1101"/>
    <cellStyle name="Заголовок меры 2 6 3 2" xfId="4988"/>
    <cellStyle name="Заголовок меры 2 6 4" xfId="4037"/>
    <cellStyle name="Заголовок меры 2 7" xfId="1102"/>
    <cellStyle name="Заголовок меры 2 7 2" xfId="1103"/>
    <cellStyle name="Заголовок меры 2 7 2 2" xfId="4989"/>
    <cellStyle name="Заголовок меры 2 7 3" xfId="1104"/>
    <cellStyle name="Заголовок меры 2 7 3 2" xfId="4990"/>
    <cellStyle name="Заголовок меры 2 7 4" xfId="4038"/>
    <cellStyle name="Заголовок меры 2 8" xfId="1105"/>
    <cellStyle name="Заголовок меры 2 8 2" xfId="1106"/>
    <cellStyle name="Заголовок меры 2 8 2 2" xfId="4991"/>
    <cellStyle name="Заголовок меры 2 8 3" xfId="1107"/>
    <cellStyle name="Заголовок меры 2 8 3 2" xfId="4992"/>
    <cellStyle name="Заголовок меры 2 8 4" xfId="4039"/>
    <cellStyle name="Заголовок меры 2 9" xfId="1108"/>
    <cellStyle name="Заголовок меры 2 9 2" xfId="1109"/>
    <cellStyle name="Заголовок меры 2 9 2 2" xfId="4993"/>
    <cellStyle name="Заголовок меры 2 9 3" xfId="1110"/>
    <cellStyle name="Заголовок меры 2 9 3 2" xfId="4994"/>
    <cellStyle name="Заголовок меры 2 9 4" xfId="4040"/>
    <cellStyle name="Заголовок меры 2_10470_35589_Расчет показателей КФМ" xfId="1111"/>
    <cellStyle name="Заголовок меры 20" xfId="1112"/>
    <cellStyle name="Заголовок меры 20 2" xfId="1113"/>
    <cellStyle name="Заголовок меры 20 3" xfId="1114"/>
    <cellStyle name="Заголовок меры 20 3 2" xfId="4995"/>
    <cellStyle name="Заголовок меры 20 3 2 2" xfId="7557"/>
    <cellStyle name="Заголовок меры 20 3 3" xfId="7918"/>
    <cellStyle name="Заголовок меры 20 3 4" xfId="13913"/>
    <cellStyle name="Заголовок меры 20 4" xfId="4041"/>
    <cellStyle name="Заголовок меры 20 4 2" xfId="7743"/>
    <cellStyle name="Заголовок меры 20 5" xfId="7131"/>
    <cellStyle name="Заголовок меры 20 6" xfId="13420"/>
    <cellStyle name="Заголовок меры 21" xfId="1115"/>
    <cellStyle name="Заголовок меры 21 2" xfId="1116"/>
    <cellStyle name="Заголовок меры 21 3" xfId="1117"/>
    <cellStyle name="Заголовок меры 21 3 2" xfId="4996"/>
    <cellStyle name="Заголовок меры 21 3 2 2" xfId="8335"/>
    <cellStyle name="Заголовок меры 21 3 3" xfId="7919"/>
    <cellStyle name="Заголовок меры 21 3 4" xfId="13914"/>
    <cellStyle name="Заголовок меры 21 4" xfId="4042"/>
    <cellStyle name="Заголовок меры 21 4 2" xfId="8336"/>
    <cellStyle name="Заголовок меры 21 5" xfId="7132"/>
    <cellStyle name="Заголовок меры 21 6" xfId="13421"/>
    <cellStyle name="Заголовок меры 22" xfId="1118"/>
    <cellStyle name="Заголовок меры 22 2" xfId="4997"/>
    <cellStyle name="Заголовок меры 23" xfId="1119"/>
    <cellStyle name="Заголовок меры 23 2" xfId="4998"/>
    <cellStyle name="Заголовок меры 24" xfId="14541"/>
    <cellStyle name="Заголовок меры 25" xfId="14524"/>
    <cellStyle name="Заголовок меры 26" xfId="14569"/>
    <cellStyle name="Заголовок меры 3" xfId="1120"/>
    <cellStyle name="Заголовок меры 3 2" xfId="1121"/>
    <cellStyle name="Заголовок меры 3 2 2" xfId="1122"/>
    <cellStyle name="Заголовок меры 3 2 3" xfId="6382"/>
    <cellStyle name="Заголовок меры 3 2 3 2" xfId="8731"/>
    <cellStyle name="Заголовок меры 3 2 3 3" xfId="14330"/>
    <cellStyle name="Заголовок меры 3 2 4" xfId="5000"/>
    <cellStyle name="Заголовок меры 3 2 5" xfId="7920"/>
    <cellStyle name="Заголовок меры 3 2 6" xfId="13915"/>
    <cellStyle name="Заголовок меры 3 3" xfId="1123"/>
    <cellStyle name="Заголовок меры 3 3 2" xfId="5001"/>
    <cellStyle name="Заголовок меры 3 3 2 2" xfId="7749"/>
    <cellStyle name="Заголовок меры 3 3 3" xfId="7921"/>
    <cellStyle name="Заголовок меры 3 3 4" xfId="13916"/>
    <cellStyle name="Заголовок меры 3 4" xfId="4999"/>
    <cellStyle name="Заголовок меры 3 4 2" xfId="8337"/>
    <cellStyle name="Заголовок меры 3 4 3" xfId="7751"/>
    <cellStyle name="Заголовок меры 3 5" xfId="4043"/>
    <cellStyle name="Заголовок меры 3 6" xfId="7133"/>
    <cellStyle name="Заголовок меры 3 7" xfId="13422"/>
    <cellStyle name="Заголовок меры 4" xfId="1124"/>
    <cellStyle name="Заголовок меры 4 2" xfId="1125"/>
    <cellStyle name="Заголовок меры 4 2 2" xfId="1126"/>
    <cellStyle name="Заголовок меры 4 2 3" xfId="6383"/>
    <cellStyle name="Заголовок меры 4 2 3 2" xfId="8732"/>
    <cellStyle name="Заголовок меры 4 2 3 3" xfId="14331"/>
    <cellStyle name="Заголовок меры 4 2 4" xfId="5003"/>
    <cellStyle name="Заголовок меры 4 2 5" xfId="7923"/>
    <cellStyle name="Заголовок меры 4 2 6" xfId="13917"/>
    <cellStyle name="Заголовок меры 4 3" xfId="1127"/>
    <cellStyle name="Заголовок меры 4 3 2" xfId="5004"/>
    <cellStyle name="Заголовок меры 4 3 2 2" xfId="8670"/>
    <cellStyle name="Заголовок меры 4 3 3" xfId="7924"/>
    <cellStyle name="Заголовок меры 4 3 4" xfId="13918"/>
    <cellStyle name="Заголовок меры 4 4" xfId="5002"/>
    <cellStyle name="Заголовок меры 4 4 2" xfId="7753"/>
    <cellStyle name="Заголовок меры 4 4 3" xfId="8877"/>
    <cellStyle name="Заголовок меры 4 5" xfId="4044"/>
    <cellStyle name="Заголовок меры 4 6" xfId="7134"/>
    <cellStyle name="Заголовок меры 4 7" xfId="13423"/>
    <cellStyle name="Заголовок меры 5" xfId="1128"/>
    <cellStyle name="Заголовок меры 5 2" xfId="1129"/>
    <cellStyle name="Заголовок меры 5 2 2" xfId="1130"/>
    <cellStyle name="Заголовок меры 5 2 3" xfId="6384"/>
    <cellStyle name="Заголовок меры 5 2 3 2" xfId="8733"/>
    <cellStyle name="Заголовок меры 5 2 3 3" xfId="14332"/>
    <cellStyle name="Заголовок меры 5 2 4" xfId="5006"/>
    <cellStyle name="Заголовок меры 5 2 5" xfId="7925"/>
    <cellStyle name="Заголовок меры 5 2 6" xfId="13919"/>
    <cellStyle name="Заголовок меры 5 3" xfId="1131"/>
    <cellStyle name="Заголовок меры 5 3 2" xfId="5007"/>
    <cellStyle name="Заголовок меры 5 3 2 2" xfId="9356"/>
    <cellStyle name="Заголовок меры 5 3 3" xfId="7926"/>
    <cellStyle name="Заголовок меры 5 3 4" xfId="13920"/>
    <cellStyle name="Заголовок меры 5 4" xfId="5005"/>
    <cellStyle name="Заголовок меры 5 4 2" xfId="7755"/>
    <cellStyle name="Заголовок меры 5 4 3" xfId="8340"/>
    <cellStyle name="Заголовок меры 5 5" xfId="4045"/>
    <cellStyle name="Заголовок меры 5 6" xfId="7135"/>
    <cellStyle name="Заголовок меры 5 7" xfId="13424"/>
    <cellStyle name="Заголовок меры 6" xfId="1132"/>
    <cellStyle name="Заголовок меры 6 2" xfId="1133"/>
    <cellStyle name="Заголовок меры 6 2 2" xfId="1134"/>
    <cellStyle name="Заголовок меры 6 2 3" xfId="6385"/>
    <cellStyle name="Заголовок меры 6 2 3 2" xfId="8734"/>
    <cellStyle name="Заголовок меры 6 2 3 3" xfId="14333"/>
    <cellStyle name="Заголовок меры 6 2 4" xfId="5009"/>
    <cellStyle name="Заголовок меры 6 2 5" xfId="7927"/>
    <cellStyle name="Заголовок меры 6 2 6" xfId="13921"/>
    <cellStyle name="Заголовок меры 6 3" xfId="1135"/>
    <cellStyle name="Заголовок меры 6 3 2" xfId="5010"/>
    <cellStyle name="Заголовок меры 6 3 2 2" xfId="9355"/>
    <cellStyle name="Заголовок меры 6 3 3" xfId="7928"/>
    <cellStyle name="Заголовок меры 6 3 4" xfId="13922"/>
    <cellStyle name="Заголовок меры 6 4" xfId="5008"/>
    <cellStyle name="Заголовок меры 6 4 2" xfId="7758"/>
    <cellStyle name="Заголовок меры 6 4 3" xfId="8342"/>
    <cellStyle name="Заголовок меры 6 5" xfId="4046"/>
    <cellStyle name="Заголовок меры 6 6" xfId="7136"/>
    <cellStyle name="Заголовок меры 6 7" xfId="13425"/>
    <cellStyle name="Заголовок меры 7" xfId="1136"/>
    <cellStyle name="Заголовок меры 7 2" xfId="1137"/>
    <cellStyle name="Заголовок меры 7 2 2" xfId="1138"/>
    <cellStyle name="Заголовок меры 7 2 3" xfId="6386"/>
    <cellStyle name="Заголовок меры 7 2 3 2" xfId="8735"/>
    <cellStyle name="Заголовок меры 7 2 3 3" xfId="14334"/>
    <cellStyle name="Заголовок меры 7 2 4" xfId="5012"/>
    <cellStyle name="Заголовок меры 7 2 5" xfId="7929"/>
    <cellStyle name="Заголовок меры 7 2 6" xfId="13923"/>
    <cellStyle name="Заголовок меры 7 3" xfId="1139"/>
    <cellStyle name="Заголовок меры 7 3 2" xfId="5013"/>
    <cellStyle name="Заголовок меры 7 3 2 2" xfId="9354"/>
    <cellStyle name="Заголовок меры 7 3 3" xfId="7930"/>
    <cellStyle name="Заголовок меры 7 3 4" xfId="13924"/>
    <cellStyle name="Заголовок меры 7 4" xfId="5011"/>
    <cellStyle name="Заголовок меры 7 4 2" xfId="7765"/>
    <cellStyle name="Заголовок меры 7 4 3" xfId="8878"/>
    <cellStyle name="Заголовок меры 7 5" xfId="4047"/>
    <cellStyle name="Заголовок меры 7 6" xfId="7137"/>
    <cellStyle name="Заголовок меры 7 7" xfId="13426"/>
    <cellStyle name="Заголовок меры 8" xfId="1140"/>
    <cellStyle name="Заголовок меры 8 2" xfId="1141"/>
    <cellStyle name="Заголовок меры 8 2 2" xfId="1142"/>
    <cellStyle name="Заголовок меры 8 2 3" xfId="6387"/>
    <cellStyle name="Заголовок меры 8 2 3 2" xfId="8736"/>
    <cellStyle name="Заголовок меры 8 2 3 3" xfId="14335"/>
    <cellStyle name="Заголовок меры 8 2 4" xfId="5015"/>
    <cellStyle name="Заголовок меры 8 2 5" xfId="7931"/>
    <cellStyle name="Заголовок меры 8 2 6" xfId="13925"/>
    <cellStyle name="Заголовок меры 8 3" xfId="1143"/>
    <cellStyle name="Заголовок меры 8 3 2" xfId="5016"/>
    <cellStyle name="Заголовок меры 8 3 2 2" xfId="7772"/>
    <cellStyle name="Заголовок меры 8 3 3" xfId="7932"/>
    <cellStyle name="Заголовок меры 8 3 4" xfId="13926"/>
    <cellStyle name="Заголовок меры 8 4" xfId="5014"/>
    <cellStyle name="Заголовок меры 8 4 2" xfId="9353"/>
    <cellStyle name="Заголовок меры 8 4 3" xfId="7008"/>
    <cellStyle name="Заголовок меры 8 5" xfId="4048"/>
    <cellStyle name="Заголовок меры 8 6" xfId="7138"/>
    <cellStyle name="Заголовок меры 8 7" xfId="13427"/>
    <cellStyle name="Заголовок меры 9" xfId="1144"/>
    <cellStyle name="Заголовок меры 9 2" xfId="1145"/>
    <cellStyle name="Заголовок меры 9 2 2" xfId="1146"/>
    <cellStyle name="Заголовок меры 9 2 2 2" xfId="5019"/>
    <cellStyle name="Заголовок меры 9 2 3" xfId="1147"/>
    <cellStyle name="Заголовок меры 9 2 4" xfId="6388"/>
    <cellStyle name="Заголовок меры 9 2 4 2" xfId="8737"/>
    <cellStyle name="Заголовок меры 9 2 4 3" xfId="14336"/>
    <cellStyle name="Заголовок меры 9 2 5" xfId="5018"/>
    <cellStyle name="Заголовок меры 9 2 6" xfId="7933"/>
    <cellStyle name="Заголовок меры 9 2 7" xfId="13927"/>
    <cellStyle name="Заголовок меры 9 3" xfId="1148"/>
    <cellStyle name="Заголовок меры 9 3 2" xfId="5020"/>
    <cellStyle name="Заголовок меры 9 3 2 2" xfId="7777"/>
    <cellStyle name="Заголовок меры 9 3 3" xfId="7934"/>
    <cellStyle name="Заголовок меры 9 3 4" xfId="13928"/>
    <cellStyle name="Заголовок меры 9 4" xfId="5017"/>
    <cellStyle name="Заголовок меры 9 4 2" xfId="9352"/>
    <cellStyle name="Заголовок меры 9 5" xfId="4049"/>
    <cellStyle name="Заголовок меры 9 5 2" xfId="7775"/>
    <cellStyle name="Заголовок меры 9 6" xfId="7139"/>
    <cellStyle name="Заголовок меры 9 7" xfId="13428"/>
    <cellStyle name="Заголовок показателя [печать]" xfId="1149"/>
    <cellStyle name="Заголовок показателя [печать] 10" xfId="1150"/>
    <cellStyle name="Заголовок показателя [печать] 10 2" xfId="1151"/>
    <cellStyle name="Заголовок показателя [печать] 10 3" xfId="1152"/>
    <cellStyle name="Заголовок показателя [печать] 11" xfId="1153"/>
    <cellStyle name="Заголовок показателя [печать] 11 2" xfId="1154"/>
    <cellStyle name="Заголовок показателя [печать] 11 3" xfId="1155"/>
    <cellStyle name="Заголовок показателя [печать] 12" xfId="1156"/>
    <cellStyle name="Заголовок показателя [печать] 12 2" xfId="1157"/>
    <cellStyle name="Заголовок показателя [печать] 12 3" xfId="1158"/>
    <cellStyle name="Заголовок показателя [печать] 13" xfId="1159"/>
    <cellStyle name="Заголовок показателя [печать] 13 2" xfId="1160"/>
    <cellStyle name="Заголовок показателя [печать] 13 3" xfId="1161"/>
    <cellStyle name="Заголовок показателя [печать] 14" xfId="1162"/>
    <cellStyle name="Заголовок показателя [печать] 14 2" xfId="1163"/>
    <cellStyle name="Заголовок показателя [печать] 14 3" xfId="1164"/>
    <cellStyle name="Заголовок показателя [печать] 15" xfId="1165"/>
    <cellStyle name="Заголовок показателя [печать] 15 10" xfId="1166"/>
    <cellStyle name="Заголовок показателя [печать] 15 2" xfId="1167"/>
    <cellStyle name="Заголовок показателя [печать] 15 3" xfId="1168"/>
    <cellStyle name="Заголовок показателя [печать] 15 4" xfId="1169"/>
    <cellStyle name="Заголовок показателя [печать] 15 5" xfId="1170"/>
    <cellStyle name="Заголовок показателя [печать] 15 6" xfId="1171"/>
    <cellStyle name="Заголовок показателя [печать] 15 7" xfId="1172"/>
    <cellStyle name="Заголовок показателя [печать] 15 8" xfId="1173"/>
    <cellStyle name="Заголовок показателя [печать] 15 9" xfId="1174"/>
    <cellStyle name="Заголовок показателя [печать] 15_10470_35589_Расчет показателей КФМ" xfId="1175"/>
    <cellStyle name="Заголовок показателя [печать] 16" xfId="1176"/>
    <cellStyle name="Заголовок показателя [печать] 16 2" xfId="1177"/>
    <cellStyle name="Заголовок показателя [печать] 16 3" xfId="1178"/>
    <cellStyle name="Заголовок показателя [печать] 17" xfId="1179"/>
    <cellStyle name="Заголовок показателя [печать] 17 2" xfId="1180"/>
    <cellStyle name="Заголовок показателя [печать] 17 3" xfId="1181"/>
    <cellStyle name="Заголовок показателя [печать] 18" xfId="1182"/>
    <cellStyle name="Заголовок показателя [печать] 18 2" xfId="1183"/>
    <cellStyle name="Заголовок показателя [печать] 18 3" xfId="1184"/>
    <cellStyle name="Заголовок показателя [печать] 19" xfId="1185"/>
    <cellStyle name="Заголовок показателя [печать] 19 2" xfId="1186"/>
    <cellStyle name="Заголовок показателя [печать] 19 3" xfId="1187"/>
    <cellStyle name="Заголовок показателя [печать] 2" xfId="1188"/>
    <cellStyle name="Заголовок показателя [печать] 2 10" xfId="1189"/>
    <cellStyle name="Заголовок показателя [печать] 2 11" xfId="5021"/>
    <cellStyle name="Заголовок показателя [печать] 2 2" xfId="1190"/>
    <cellStyle name="Заголовок показателя [печать] 2 2 2" xfId="1191"/>
    <cellStyle name="Заголовок показателя [печать] 2 2 2 2" xfId="1192"/>
    <cellStyle name="Заголовок показателя [печать] 2 2 2 3" xfId="6389"/>
    <cellStyle name="Заголовок показателя [печать] 2 2 3" xfId="1193"/>
    <cellStyle name="Заголовок показателя [печать] 2 2 3 2" xfId="1194"/>
    <cellStyle name="Заголовок показателя [печать] 2 2 3 3" xfId="6390"/>
    <cellStyle name="Заголовок показателя [печать] 2 2 4" xfId="1195"/>
    <cellStyle name="Заголовок показателя [печать] 2 2 4 2" xfId="1196"/>
    <cellStyle name="Заголовок показателя [печать] 2 2 4 3" xfId="6391"/>
    <cellStyle name="Заголовок показателя [печать] 2 2 5" xfId="1197"/>
    <cellStyle name="Заголовок показателя [печать] 2 2 5 2" xfId="1198"/>
    <cellStyle name="Заголовок показателя [печать] 2 2 5 3" xfId="6392"/>
    <cellStyle name="Заголовок показателя [печать] 2 2 6" xfId="1199"/>
    <cellStyle name="Заголовок показателя [печать] 2 2 6 2" xfId="1200"/>
    <cellStyle name="Заголовок показателя [печать] 2 2 6 3" xfId="6393"/>
    <cellStyle name="Заголовок показателя [печать] 2 2 7" xfId="1201"/>
    <cellStyle name="Заголовок показателя [печать] 2 2 7 2" xfId="1202"/>
    <cellStyle name="Заголовок показателя [печать] 2 2 7 3" xfId="6394"/>
    <cellStyle name="Заголовок показателя [печать] 2 2 8" xfId="1203"/>
    <cellStyle name="Заголовок показателя [печать] 2 2 8 2" xfId="1204"/>
    <cellStyle name="Заголовок показателя [печать] 2 2 8 3" xfId="6395"/>
    <cellStyle name="Заголовок показателя [печать] 2 2 9" xfId="1205"/>
    <cellStyle name="Заголовок показателя [печать] 2 3" xfId="1206"/>
    <cellStyle name="Заголовок показателя [печать] 2 3 2" xfId="1207"/>
    <cellStyle name="Заголовок показателя [печать] 2 3 3" xfId="6396"/>
    <cellStyle name="Заголовок показателя [печать] 2 4" xfId="1208"/>
    <cellStyle name="Заголовок показателя [печать] 2 5" xfId="1209"/>
    <cellStyle name="Заголовок показателя [печать] 2 6" xfId="1210"/>
    <cellStyle name="Заголовок показателя [печать] 2 7" xfId="1211"/>
    <cellStyle name="Заголовок показателя [печать] 2 8" xfId="1212"/>
    <cellStyle name="Заголовок показателя [печать] 2 9" xfId="1213"/>
    <cellStyle name="Заголовок показателя [печать] 2_10470_35589_Расчет показателей КФМ" xfId="1214"/>
    <cellStyle name="Заголовок показателя [печать] 20" xfId="1215"/>
    <cellStyle name="Заголовок показателя [печать] 20 2" xfId="1216"/>
    <cellStyle name="Заголовок показателя [печать] 20 3" xfId="1217"/>
    <cellStyle name="Заголовок показателя [печать] 21" xfId="1218"/>
    <cellStyle name="Заголовок показателя [печать] 21 2" xfId="1219"/>
    <cellStyle name="Заголовок показателя [печать] 21 3" xfId="1220"/>
    <cellStyle name="Заголовок показателя [печать] 22" xfId="14542"/>
    <cellStyle name="Заголовок показателя [печать] 3" xfId="1221"/>
    <cellStyle name="Заголовок показателя [печать] 3 2" xfId="1222"/>
    <cellStyle name="Заголовок показателя [печать] 3 2 2" xfId="1223"/>
    <cellStyle name="Заголовок показателя [печать] 3 2 3" xfId="6397"/>
    <cellStyle name="Заголовок показателя [печать] 3 3" xfId="1224"/>
    <cellStyle name="Заголовок показателя [печать] 3 4" xfId="5022"/>
    <cellStyle name="Заголовок показателя [печать] 4" xfId="1225"/>
    <cellStyle name="Заголовок показателя [печать] 4 2" xfId="1226"/>
    <cellStyle name="Заголовок показателя [печать] 4 2 2" xfId="1227"/>
    <cellStyle name="Заголовок показателя [печать] 4 2 3" xfId="6398"/>
    <cellStyle name="Заголовок показателя [печать] 4 3" xfId="1228"/>
    <cellStyle name="Заголовок показателя [печать] 4 4" xfId="5023"/>
    <cellStyle name="Заголовок показателя [печать] 5" xfId="1229"/>
    <cellStyle name="Заголовок показателя [печать] 5 2" xfId="1230"/>
    <cellStyle name="Заголовок показателя [печать] 5 2 2" xfId="1231"/>
    <cellStyle name="Заголовок показателя [печать] 5 2 3" xfId="6277"/>
    <cellStyle name="Заголовок показателя [печать] 5 3" xfId="1232"/>
    <cellStyle name="Заголовок показателя [печать] 5 4" xfId="5024"/>
    <cellStyle name="Заголовок показателя [печать] 6" xfId="1233"/>
    <cellStyle name="Заголовок показателя [печать] 6 2" xfId="1234"/>
    <cellStyle name="Заголовок показателя [печать] 6 2 2" xfId="1235"/>
    <cellStyle name="Заголовок показателя [печать] 6 2 3" xfId="6399"/>
    <cellStyle name="Заголовок показателя [печать] 6 3" xfId="1236"/>
    <cellStyle name="Заголовок показателя [печать] 6 4" xfId="5025"/>
    <cellStyle name="Заголовок показателя [печать] 7" xfId="1237"/>
    <cellStyle name="Заголовок показателя [печать] 7 2" xfId="1238"/>
    <cellStyle name="Заголовок показателя [печать] 7 2 2" xfId="1239"/>
    <cellStyle name="Заголовок показателя [печать] 7 2 3" xfId="6400"/>
    <cellStyle name="Заголовок показателя [печать] 7 3" xfId="1240"/>
    <cellStyle name="Заголовок показателя [печать] 7 4" xfId="5026"/>
    <cellStyle name="Заголовок показателя [печать] 8" xfId="1241"/>
    <cellStyle name="Заголовок показателя [печать] 8 2" xfId="1242"/>
    <cellStyle name="Заголовок показателя [печать] 8 2 2" xfId="1243"/>
    <cellStyle name="Заголовок показателя [печать] 8 2 3" xfId="6401"/>
    <cellStyle name="Заголовок показателя [печать] 8 3" xfId="1244"/>
    <cellStyle name="Заголовок показателя [печать] 8 4" xfId="5027"/>
    <cellStyle name="Заголовок показателя [печать] 9" xfId="1245"/>
    <cellStyle name="Заголовок показателя [печать] 9 2" xfId="1246"/>
    <cellStyle name="Заголовок показателя [печать] 9 3" xfId="1247"/>
    <cellStyle name="Заголовок показателя константы" xfId="1248"/>
    <cellStyle name="Заголовок показателя константы 10" xfId="1249"/>
    <cellStyle name="Заголовок показателя константы 10 2" xfId="1250"/>
    <cellStyle name="Заголовок показателя константы 10 2 2" xfId="1251"/>
    <cellStyle name="Заголовок показателя константы 10 2 3" xfId="6402"/>
    <cellStyle name="Заголовок показателя константы 10 2 3 2" xfId="7809"/>
    <cellStyle name="Заголовок показателя константы 10 2 4" xfId="5028"/>
    <cellStyle name="Заголовок показателя константы 10 3" xfId="1252"/>
    <cellStyle name="Заголовок показателя константы 10 3 2" xfId="5029"/>
    <cellStyle name="Заголовок показателя константы 10 3 2 2" xfId="7035"/>
    <cellStyle name="Заголовок показателя константы 10 3 3" xfId="7957"/>
    <cellStyle name="Заголовок показателя константы 10 3 4" xfId="13929"/>
    <cellStyle name="Заголовок показателя константы 10 4" xfId="4050"/>
    <cellStyle name="Заголовок показателя константы 10 4 2" xfId="9351"/>
    <cellStyle name="Заголовок показателя константы 10 5" xfId="7159"/>
    <cellStyle name="Заголовок показателя константы 10 6" xfId="13429"/>
    <cellStyle name="Заголовок показателя константы 11" xfId="1253"/>
    <cellStyle name="Заголовок показателя константы 11 2" xfId="1254"/>
    <cellStyle name="Заголовок показателя константы 11 2 2" xfId="1255"/>
    <cellStyle name="Заголовок показателя константы 11 2 3" xfId="6403"/>
    <cellStyle name="Заголовок показателя константы 11 2 3 2" xfId="8347"/>
    <cellStyle name="Заголовок показателя константы 11 2 4" xfId="5030"/>
    <cellStyle name="Заголовок показателя константы 11 3" xfId="1256"/>
    <cellStyle name="Заголовок показателя константы 11 3 2" xfId="5031"/>
    <cellStyle name="Заголовок показателя константы 11 3 2 2" xfId="7036"/>
    <cellStyle name="Заголовок показателя константы 11 3 3" xfId="7958"/>
    <cellStyle name="Заголовок показателя константы 11 3 4" xfId="13930"/>
    <cellStyle name="Заголовок показателя константы 11 4" xfId="4051"/>
    <cellStyle name="Заголовок показателя константы 11 4 2" xfId="7810"/>
    <cellStyle name="Заголовок показателя константы 11 5" xfId="7160"/>
    <cellStyle name="Заголовок показателя константы 11 6" xfId="13430"/>
    <cellStyle name="Заголовок показателя константы 12" xfId="1257"/>
    <cellStyle name="Заголовок показателя константы 12 2" xfId="1258"/>
    <cellStyle name="Заголовок показателя константы 12 2 2" xfId="1259"/>
    <cellStyle name="Заголовок показателя константы 12 2 3" xfId="6404"/>
    <cellStyle name="Заголовок показателя константы 12 2 3 2" xfId="7037"/>
    <cellStyle name="Заголовок показателя константы 12 2 4" xfId="5032"/>
    <cellStyle name="Заголовок показателя константы 12 3" xfId="1260"/>
    <cellStyle name="Заголовок показателя константы 12 3 2" xfId="5033"/>
    <cellStyle name="Заголовок показателя константы 12 3 2 2" xfId="8348"/>
    <cellStyle name="Заголовок показателя константы 12 3 3" xfId="7960"/>
    <cellStyle name="Заголовок показателя константы 12 3 4" xfId="13931"/>
    <cellStyle name="Заголовок показателя константы 12 4" xfId="4052"/>
    <cellStyle name="Заголовок показателя константы 12 4 2" xfId="8349"/>
    <cellStyle name="Заголовок показателя константы 12 5" xfId="7161"/>
    <cellStyle name="Заголовок показателя константы 12 6" xfId="13431"/>
    <cellStyle name="Заголовок показателя константы 13" xfId="1261"/>
    <cellStyle name="Заголовок показателя константы 13 2" xfId="1262"/>
    <cellStyle name="Заголовок показателя константы 13 3" xfId="1263"/>
    <cellStyle name="Заголовок показателя константы 13 3 2" xfId="5034"/>
    <cellStyle name="Заголовок показателя константы 13 3 2 2" xfId="8352"/>
    <cellStyle name="Заголовок показателя константы 13 3 3" xfId="7962"/>
    <cellStyle name="Заголовок показателя константы 13 3 4" xfId="13932"/>
    <cellStyle name="Заголовок показателя константы 13 4" xfId="4053"/>
    <cellStyle name="Заголовок показателя константы 13 4 2" xfId="8353"/>
    <cellStyle name="Заголовок показателя константы 13 5" xfId="7162"/>
    <cellStyle name="Заголовок показателя константы 13 6" xfId="13432"/>
    <cellStyle name="Заголовок показателя константы 14" xfId="1264"/>
    <cellStyle name="Заголовок показателя константы 14 2" xfId="1265"/>
    <cellStyle name="Заголовок показателя константы 14 3" xfId="1266"/>
    <cellStyle name="Заголовок показателя константы 14 3 2" xfId="5035"/>
    <cellStyle name="Заголовок показателя константы 14 3 2 2" xfId="8354"/>
    <cellStyle name="Заголовок показателя константы 14 3 3" xfId="7963"/>
    <cellStyle name="Заголовок показателя константы 14 3 4" xfId="13933"/>
    <cellStyle name="Заголовок показателя константы 14 4" xfId="4054"/>
    <cellStyle name="Заголовок показателя константы 14 4 2" xfId="8355"/>
    <cellStyle name="Заголовок показателя константы 14 5" xfId="7163"/>
    <cellStyle name="Заголовок показателя константы 14 6" xfId="13433"/>
    <cellStyle name="Заголовок показателя константы 15" xfId="1267"/>
    <cellStyle name="Заголовок показателя константы 15 10" xfId="1268"/>
    <cellStyle name="Заголовок показателя константы 15 10 2" xfId="5036"/>
    <cellStyle name="Заголовок показателя константы 15 10 2 2" xfId="8358"/>
    <cellStyle name="Заголовок показателя константы 15 10 3" xfId="7964"/>
    <cellStyle name="Заголовок показателя константы 15 10 4" xfId="13934"/>
    <cellStyle name="Заголовок показателя константы 15 11" xfId="4055"/>
    <cellStyle name="Заголовок показателя константы 15 11 2" xfId="8356"/>
    <cellStyle name="Заголовок показателя константы 15 12" xfId="7164"/>
    <cellStyle name="Заголовок показателя константы 15 13" xfId="13434"/>
    <cellStyle name="Заголовок показателя константы 15 2" xfId="1269"/>
    <cellStyle name="Заголовок показателя константы 15 2 2" xfId="1270"/>
    <cellStyle name="Заголовок показателя константы 15 2 2 2" xfId="5037"/>
    <cellStyle name="Заголовок показателя константы 15 2 3" xfId="1271"/>
    <cellStyle name="Заголовок показателя константы 15 2 3 2" xfId="5038"/>
    <cellStyle name="Заголовок показателя константы 15 2 4" xfId="4056"/>
    <cellStyle name="Заголовок показателя константы 15 3" xfId="1272"/>
    <cellStyle name="Заголовок показателя константы 15 3 2" xfId="1273"/>
    <cellStyle name="Заголовок показателя константы 15 3 2 2" xfId="5039"/>
    <cellStyle name="Заголовок показателя константы 15 3 3" xfId="1274"/>
    <cellStyle name="Заголовок показателя константы 15 3 3 2" xfId="5040"/>
    <cellStyle name="Заголовок показателя константы 15 3 4" xfId="4057"/>
    <cellStyle name="Заголовок показателя константы 15 4" xfId="1275"/>
    <cellStyle name="Заголовок показателя константы 15 4 2" xfId="1276"/>
    <cellStyle name="Заголовок показателя константы 15 4 2 2" xfId="5041"/>
    <cellStyle name="Заголовок показателя константы 15 4 3" xfId="1277"/>
    <cellStyle name="Заголовок показателя константы 15 4 3 2" xfId="5042"/>
    <cellStyle name="Заголовок показателя константы 15 4 4" xfId="4058"/>
    <cellStyle name="Заголовок показателя константы 15 5" xfId="1278"/>
    <cellStyle name="Заголовок показателя константы 15 5 2" xfId="1279"/>
    <cellStyle name="Заголовок показателя константы 15 5 2 2" xfId="5043"/>
    <cellStyle name="Заголовок показателя константы 15 5 3" xfId="1280"/>
    <cellStyle name="Заголовок показателя константы 15 5 3 2" xfId="5044"/>
    <cellStyle name="Заголовок показателя константы 15 5 4" xfId="4059"/>
    <cellStyle name="Заголовок показателя константы 15 6" xfId="1281"/>
    <cellStyle name="Заголовок показателя константы 15 6 2" xfId="1282"/>
    <cellStyle name="Заголовок показателя константы 15 6 2 2" xfId="5045"/>
    <cellStyle name="Заголовок показателя константы 15 6 3" xfId="1283"/>
    <cellStyle name="Заголовок показателя константы 15 6 3 2" xfId="5046"/>
    <cellStyle name="Заголовок показателя константы 15 6 4" xfId="4060"/>
    <cellStyle name="Заголовок показателя константы 15 7" xfId="1284"/>
    <cellStyle name="Заголовок показателя константы 15 7 2" xfId="1285"/>
    <cellStyle name="Заголовок показателя константы 15 7 2 2" xfId="5047"/>
    <cellStyle name="Заголовок показателя константы 15 7 3" xfId="1286"/>
    <cellStyle name="Заголовок показателя константы 15 7 3 2" xfId="5048"/>
    <cellStyle name="Заголовок показателя константы 15 7 4" xfId="4061"/>
    <cellStyle name="Заголовок показателя константы 15 8" xfId="1287"/>
    <cellStyle name="Заголовок показателя константы 15 8 2" xfId="1288"/>
    <cellStyle name="Заголовок показателя константы 15 8 2 2" xfId="5049"/>
    <cellStyle name="Заголовок показателя константы 15 8 3" xfId="1289"/>
    <cellStyle name="Заголовок показателя константы 15 8 3 2" xfId="5050"/>
    <cellStyle name="Заголовок показателя константы 15 8 4" xfId="4062"/>
    <cellStyle name="Заголовок показателя константы 15 9" xfId="1290"/>
    <cellStyle name="Заголовок показателя константы 15_10470_35589_Расчет показателей КФМ" xfId="1291"/>
    <cellStyle name="Заголовок показателя константы 16" xfId="1292"/>
    <cellStyle name="Заголовок показателя константы 16 2" xfId="1293"/>
    <cellStyle name="Заголовок показателя константы 16 3" xfId="1294"/>
    <cellStyle name="Заголовок показателя константы 16 3 2" xfId="5051"/>
    <cellStyle name="Заголовок показателя константы 16 3 2 2" xfId="8366"/>
    <cellStyle name="Заголовок показателя константы 16 3 3" xfId="7968"/>
    <cellStyle name="Заголовок показателя константы 16 3 4" xfId="13935"/>
    <cellStyle name="Заголовок показателя константы 16 4" xfId="4063"/>
    <cellStyle name="Заголовок показателя константы 16 4 2" xfId="8367"/>
    <cellStyle name="Заголовок показателя константы 16 5" xfId="7167"/>
    <cellStyle name="Заголовок показателя константы 16 6" xfId="13435"/>
    <cellStyle name="Заголовок показателя константы 17" xfId="1295"/>
    <cellStyle name="Заголовок показателя константы 17 2" xfId="1296"/>
    <cellStyle name="Заголовок показателя константы 17 3" xfId="1297"/>
    <cellStyle name="Заголовок показателя константы 17 3 2" xfId="5052"/>
    <cellStyle name="Заголовок показателя константы 17 3 2 2" xfId="7815"/>
    <cellStyle name="Заголовок показателя константы 17 3 3" xfId="7969"/>
    <cellStyle name="Заголовок показателя константы 17 3 4" xfId="13936"/>
    <cellStyle name="Заголовок показателя константы 17 4" xfId="4064"/>
    <cellStyle name="Заголовок показателя константы 17 4 2" xfId="7043"/>
    <cellStyle name="Заголовок показателя константы 17 5" xfId="7168"/>
    <cellStyle name="Заголовок показателя константы 17 6" xfId="13436"/>
    <cellStyle name="Заголовок показателя константы 18" xfId="1298"/>
    <cellStyle name="Заголовок показателя константы 18 2" xfId="1299"/>
    <cellStyle name="Заголовок показателя константы 18 3" xfId="1300"/>
    <cellStyle name="Заголовок показателя константы 18 3 2" xfId="5053"/>
    <cellStyle name="Заголовок показателя константы 18 3 2 2" xfId="7817"/>
    <cellStyle name="Заголовок показателя константы 18 3 3" xfId="7970"/>
    <cellStyle name="Заголовок показателя константы 18 3 4" xfId="13937"/>
    <cellStyle name="Заголовок показателя константы 18 4" xfId="4065"/>
    <cellStyle name="Заголовок показателя константы 18 4 2" xfId="7818"/>
    <cellStyle name="Заголовок показателя константы 18 5" xfId="7169"/>
    <cellStyle name="Заголовок показателя константы 18 6" xfId="13437"/>
    <cellStyle name="Заголовок показателя константы 19" xfId="1301"/>
    <cellStyle name="Заголовок показателя константы 19 2" xfId="1302"/>
    <cellStyle name="Заголовок показателя константы 19 3" xfId="1303"/>
    <cellStyle name="Заголовок показателя константы 19 3 2" xfId="5054"/>
    <cellStyle name="Заголовок показателя константы 19 3 2 2" xfId="8368"/>
    <cellStyle name="Заголовок показателя константы 19 3 3" xfId="7971"/>
    <cellStyle name="Заголовок показателя константы 19 3 4" xfId="13938"/>
    <cellStyle name="Заголовок показателя константы 19 4" xfId="4066"/>
    <cellStyle name="Заголовок показателя константы 19 4 2" xfId="7819"/>
    <cellStyle name="Заголовок показателя константы 19 5" xfId="7170"/>
    <cellStyle name="Заголовок показателя константы 19 6" xfId="13438"/>
    <cellStyle name="Заголовок показателя константы 2" xfId="1304"/>
    <cellStyle name="Заголовок показателя константы 2 10" xfId="1305"/>
    <cellStyle name="Заголовок показателя константы 2 10 2" xfId="5056"/>
    <cellStyle name="Заголовок показателя константы 2 10 2 2" xfId="7820"/>
    <cellStyle name="Заголовок показателя константы 2 10 3" xfId="7972"/>
    <cellStyle name="Заголовок показателя константы 2 10 4" xfId="13939"/>
    <cellStyle name="Заголовок показателя константы 2 11" xfId="5055"/>
    <cellStyle name="Заголовок показателя константы 2 11 2" xfId="8369"/>
    <cellStyle name="Заголовок показателя константы 2 11 3" xfId="8694"/>
    <cellStyle name="Заголовок показателя константы 2 12" xfId="4067"/>
    <cellStyle name="Заголовок показателя константы 2 13" xfId="7171"/>
    <cellStyle name="Заголовок показателя константы 2 14" xfId="13439"/>
    <cellStyle name="Заголовок показателя константы 2 2" xfId="1306"/>
    <cellStyle name="Заголовок показателя константы 2 2 10" xfId="1307"/>
    <cellStyle name="Заголовок показателя константы 2 2 10 2" xfId="5057"/>
    <cellStyle name="Заголовок показателя константы 2 2 11" xfId="4068"/>
    <cellStyle name="Заголовок показателя константы 2 2 2" xfId="1308"/>
    <cellStyle name="Заголовок показателя константы 2 2 2 2" xfId="1309"/>
    <cellStyle name="Заголовок показателя константы 2 2 2 3" xfId="6405"/>
    <cellStyle name="Заголовок показателя константы 2 2 2 3 2" xfId="8745"/>
    <cellStyle name="Заголовок показателя константы 2 2 2 3 3" xfId="14337"/>
    <cellStyle name="Заголовок показателя константы 2 2 2 4" xfId="4069"/>
    <cellStyle name="Заголовок показателя константы 2 2 2 5" xfId="7172"/>
    <cellStyle name="Заголовок показателя константы 2 2 2 6" xfId="13440"/>
    <cellStyle name="Заголовок показателя константы 2 2 3" xfId="1310"/>
    <cellStyle name="Заголовок показателя константы 2 2 3 2" xfId="1311"/>
    <cellStyle name="Заголовок показателя константы 2 2 3 3" xfId="6406"/>
    <cellStyle name="Заголовок показателя константы 2 2 3 3 2" xfId="8746"/>
    <cellStyle name="Заголовок показателя константы 2 2 3 3 3" xfId="14338"/>
    <cellStyle name="Заголовок показателя константы 2 2 3 4" xfId="4070"/>
    <cellStyle name="Заголовок показателя константы 2 2 3 5" xfId="7173"/>
    <cellStyle name="Заголовок показателя константы 2 2 3 6" xfId="13441"/>
    <cellStyle name="Заголовок показателя константы 2 2 4" xfId="1312"/>
    <cellStyle name="Заголовок показателя константы 2 2 4 2" xfId="1313"/>
    <cellStyle name="Заголовок показателя константы 2 2 4 3" xfId="6407"/>
    <cellStyle name="Заголовок показателя константы 2 2 4 3 2" xfId="8747"/>
    <cellStyle name="Заголовок показателя константы 2 2 4 3 3" xfId="14339"/>
    <cellStyle name="Заголовок показателя константы 2 2 4 4" xfId="4071"/>
    <cellStyle name="Заголовок показателя константы 2 2 4 5" xfId="7174"/>
    <cellStyle name="Заголовок показателя константы 2 2 4 6" xfId="13442"/>
    <cellStyle name="Заголовок показателя константы 2 2 5" xfId="1314"/>
    <cellStyle name="Заголовок показателя константы 2 2 5 2" xfId="1315"/>
    <cellStyle name="Заголовок показателя константы 2 2 5 3" xfId="6408"/>
    <cellStyle name="Заголовок показателя константы 2 2 5 3 2" xfId="8748"/>
    <cellStyle name="Заголовок показателя константы 2 2 5 3 3" xfId="14340"/>
    <cellStyle name="Заголовок показателя константы 2 2 5 4" xfId="4072"/>
    <cellStyle name="Заголовок показателя константы 2 2 5 5" xfId="7175"/>
    <cellStyle name="Заголовок показателя константы 2 2 5 6" xfId="13443"/>
    <cellStyle name="Заголовок показателя константы 2 2 6" xfId="1316"/>
    <cellStyle name="Заголовок показателя константы 2 2 6 2" xfId="1317"/>
    <cellStyle name="Заголовок показателя константы 2 2 6 3" xfId="6409"/>
    <cellStyle name="Заголовок показателя константы 2 2 6 3 2" xfId="8749"/>
    <cellStyle name="Заголовок показателя константы 2 2 6 3 3" xfId="14341"/>
    <cellStyle name="Заголовок показателя константы 2 2 6 4" xfId="4073"/>
    <cellStyle name="Заголовок показателя константы 2 2 6 5" xfId="7176"/>
    <cellStyle name="Заголовок показателя константы 2 2 6 6" xfId="13444"/>
    <cellStyle name="Заголовок показателя константы 2 2 7" xfId="1318"/>
    <cellStyle name="Заголовок показателя константы 2 2 7 2" xfId="1319"/>
    <cellStyle name="Заголовок показателя константы 2 2 7 3" xfId="6410"/>
    <cellStyle name="Заголовок показателя константы 2 2 7 3 2" xfId="8750"/>
    <cellStyle name="Заголовок показателя константы 2 2 7 3 3" xfId="14342"/>
    <cellStyle name="Заголовок показателя константы 2 2 7 4" xfId="4074"/>
    <cellStyle name="Заголовок показателя константы 2 2 7 5" xfId="7177"/>
    <cellStyle name="Заголовок показателя константы 2 2 7 6" xfId="13445"/>
    <cellStyle name="Заголовок показателя константы 2 2 8" xfId="1320"/>
    <cellStyle name="Заголовок показателя константы 2 2 8 2" xfId="1321"/>
    <cellStyle name="Заголовок показателя константы 2 2 8 3" xfId="6411"/>
    <cellStyle name="Заголовок показателя константы 2 2 8 3 2" xfId="8751"/>
    <cellStyle name="Заголовок показателя константы 2 2 8 3 3" xfId="14343"/>
    <cellStyle name="Заголовок показателя константы 2 2 8 4" xfId="4075"/>
    <cellStyle name="Заголовок показателя константы 2 2 8 5" xfId="7178"/>
    <cellStyle name="Заголовок показателя константы 2 2 8 6" xfId="13446"/>
    <cellStyle name="Заголовок показателя константы 2 2 9" xfId="1322"/>
    <cellStyle name="Заголовок показателя константы 2 2 9 2" xfId="1323"/>
    <cellStyle name="Заголовок показателя константы 2 2 9 2 2" xfId="5058"/>
    <cellStyle name="Заголовок показателя константы 2 2 9 3" xfId="6412"/>
    <cellStyle name="Заголовок показателя константы 2 2 9 4" xfId="7822"/>
    <cellStyle name="Заголовок показателя константы 2 2_10470_35589_Расчет показателей КФМ" xfId="1324"/>
    <cellStyle name="Заголовок показателя константы 2 3" xfId="1325"/>
    <cellStyle name="Заголовок показателя константы 2 3 2" xfId="1326"/>
    <cellStyle name="Заголовок показателя константы 2 3 3" xfId="6413"/>
    <cellStyle name="Заголовок показателя константы 2 3 3 2" xfId="8752"/>
    <cellStyle name="Заголовок показателя константы 2 3 3 3" xfId="14344"/>
    <cellStyle name="Заголовок показателя константы 2 3 4" xfId="4076"/>
    <cellStyle name="Заголовок показателя константы 2 3 5" xfId="7179"/>
    <cellStyle name="Заголовок показателя константы 2 3 6" xfId="13447"/>
    <cellStyle name="Заголовок показателя константы 2 4" xfId="1327"/>
    <cellStyle name="Заголовок показателя константы 2 4 2" xfId="1328"/>
    <cellStyle name="Заголовок показателя константы 2 4 2 2" xfId="5059"/>
    <cellStyle name="Заголовок показателя константы 2 4 3" xfId="1329"/>
    <cellStyle name="Заголовок показателя константы 2 4 3 2" xfId="5060"/>
    <cellStyle name="Заголовок показателя константы 2 4 4" xfId="4077"/>
    <cellStyle name="Заголовок показателя константы 2 5" xfId="1330"/>
    <cellStyle name="Заголовок показателя константы 2 5 2" xfId="1331"/>
    <cellStyle name="Заголовок показателя константы 2 5 2 2" xfId="5061"/>
    <cellStyle name="Заголовок показателя константы 2 5 3" xfId="1332"/>
    <cellStyle name="Заголовок показателя константы 2 5 3 2" xfId="5062"/>
    <cellStyle name="Заголовок показателя константы 2 5 4" xfId="4078"/>
    <cellStyle name="Заголовок показателя константы 2 6" xfId="1333"/>
    <cellStyle name="Заголовок показателя константы 2 6 2" xfId="1334"/>
    <cellStyle name="Заголовок показателя константы 2 6 2 2" xfId="5063"/>
    <cellStyle name="Заголовок показателя константы 2 6 3" xfId="1335"/>
    <cellStyle name="Заголовок показателя константы 2 6 3 2" xfId="5064"/>
    <cellStyle name="Заголовок показателя константы 2 6 4" xfId="4079"/>
    <cellStyle name="Заголовок показателя константы 2 7" xfId="1336"/>
    <cellStyle name="Заголовок показателя константы 2 7 2" xfId="1337"/>
    <cellStyle name="Заголовок показателя константы 2 7 2 2" xfId="5065"/>
    <cellStyle name="Заголовок показателя константы 2 7 3" xfId="1338"/>
    <cellStyle name="Заголовок показателя константы 2 7 3 2" xfId="5066"/>
    <cellStyle name="Заголовок показателя константы 2 7 4" xfId="4080"/>
    <cellStyle name="Заголовок показателя константы 2 8" xfId="1339"/>
    <cellStyle name="Заголовок показателя константы 2 8 2" xfId="1340"/>
    <cellStyle name="Заголовок показателя константы 2 8 2 2" xfId="5067"/>
    <cellStyle name="Заголовок показателя константы 2 8 3" xfId="1341"/>
    <cellStyle name="Заголовок показателя константы 2 8 3 2" xfId="5068"/>
    <cellStyle name="Заголовок показателя константы 2 8 4" xfId="4081"/>
    <cellStyle name="Заголовок показателя константы 2 9" xfId="1342"/>
    <cellStyle name="Заголовок показателя константы 2 9 2" xfId="1343"/>
    <cellStyle name="Заголовок показателя константы 2 9 2 2" xfId="5069"/>
    <cellStyle name="Заголовок показателя константы 2 9 3" xfId="1344"/>
    <cellStyle name="Заголовок показателя константы 2 9 3 2" xfId="5070"/>
    <cellStyle name="Заголовок показателя константы 2 9 4" xfId="4082"/>
    <cellStyle name="Заголовок показателя константы 2_10470_35589_Расчет показателей КФМ" xfId="1345"/>
    <cellStyle name="Заголовок показателя константы 20" xfId="1346"/>
    <cellStyle name="Заголовок показателя константы 20 2" xfId="1347"/>
    <cellStyle name="Заголовок показателя константы 20 3" xfId="1348"/>
    <cellStyle name="Заголовок показателя константы 20 3 2" xfId="5071"/>
    <cellStyle name="Заголовок показателя константы 20 3 2 2" xfId="7586"/>
    <cellStyle name="Заголовок показателя константы 20 3 3" xfId="7976"/>
    <cellStyle name="Заголовок показателя константы 20 3 4" xfId="13940"/>
    <cellStyle name="Заголовок показателя константы 20 4" xfId="4083"/>
    <cellStyle name="Заголовок показателя константы 20 4 2" xfId="8379"/>
    <cellStyle name="Заголовок показателя константы 20 5" xfId="7180"/>
    <cellStyle name="Заголовок показателя константы 20 6" xfId="13448"/>
    <cellStyle name="Заголовок показателя константы 21" xfId="1349"/>
    <cellStyle name="Заголовок показателя константы 21 2" xfId="1350"/>
    <cellStyle name="Заголовок показателя константы 21 3" xfId="1351"/>
    <cellStyle name="Заголовок показателя константы 21 3 2" xfId="5072"/>
    <cellStyle name="Заголовок показателя константы 21 3 2 2" xfId="9174"/>
    <cellStyle name="Заголовок показателя константы 21 3 3" xfId="7977"/>
    <cellStyle name="Заголовок показателя константы 21 3 4" xfId="13941"/>
    <cellStyle name="Заголовок показателя константы 21 4" xfId="4084"/>
    <cellStyle name="Заголовок показателя константы 21 4 2" xfId="7837"/>
    <cellStyle name="Заголовок показателя константы 21 5" xfId="7181"/>
    <cellStyle name="Заголовок показателя константы 21 6" xfId="13449"/>
    <cellStyle name="Заголовок показателя константы 22" xfId="1352"/>
    <cellStyle name="Заголовок показателя константы 22 2" xfId="5073"/>
    <cellStyle name="Заголовок показателя константы 23" xfId="1353"/>
    <cellStyle name="Заголовок показателя константы 23 2" xfId="5074"/>
    <cellStyle name="Заголовок показателя константы 24" xfId="14543"/>
    <cellStyle name="Заголовок показателя константы 3" xfId="1354"/>
    <cellStyle name="Заголовок показателя константы 3 2" xfId="1355"/>
    <cellStyle name="Заголовок показателя константы 3 2 2" xfId="1356"/>
    <cellStyle name="Заголовок показателя константы 3 2 3" xfId="6414"/>
    <cellStyle name="Заголовок показателя константы 3 2 3 2" xfId="8753"/>
    <cellStyle name="Заголовок показателя константы 3 2 3 3" xfId="14345"/>
    <cellStyle name="Заголовок показателя константы 3 2 4" xfId="5076"/>
    <cellStyle name="Заголовок показателя константы 3 2 5" xfId="7978"/>
    <cellStyle name="Заголовок показателя константы 3 2 6" xfId="13942"/>
    <cellStyle name="Заголовок показателя константы 3 3" xfId="1357"/>
    <cellStyle name="Заголовок показателя константы 3 3 2" xfId="5077"/>
    <cellStyle name="Заголовок показателя константы 3 3 2 2" xfId="9350"/>
    <cellStyle name="Заголовок показателя константы 3 3 3" xfId="7979"/>
    <cellStyle name="Заголовок показателя константы 3 3 4" xfId="13943"/>
    <cellStyle name="Заголовок показателя константы 3 4" xfId="5075"/>
    <cellStyle name="Заголовок показателя константы 3 4 2" xfId="8380"/>
    <cellStyle name="Заголовок показателя константы 3 4 3" xfId="9349"/>
    <cellStyle name="Заголовок показателя константы 3 5" xfId="4085"/>
    <cellStyle name="Заголовок показателя константы 3 6" xfId="7182"/>
    <cellStyle name="Заголовок показателя константы 3 7" xfId="13450"/>
    <cellStyle name="Заголовок показателя константы 4" xfId="1358"/>
    <cellStyle name="Заголовок показателя константы 4 2" xfId="1359"/>
    <cellStyle name="Заголовок показателя константы 4 2 2" xfId="1360"/>
    <cellStyle name="Заголовок показателя константы 4 2 3" xfId="6415"/>
    <cellStyle name="Заголовок показателя константы 4 2 3 2" xfId="8754"/>
    <cellStyle name="Заголовок показателя константы 4 2 3 3" xfId="14346"/>
    <cellStyle name="Заголовок показателя константы 4 2 4" xfId="5079"/>
    <cellStyle name="Заголовок показателя константы 4 2 5" xfId="7980"/>
    <cellStyle name="Заголовок показателя константы 4 2 6" xfId="13944"/>
    <cellStyle name="Заголовок показателя константы 4 3" xfId="1361"/>
    <cellStyle name="Заголовок показателя константы 4 3 2" xfId="5080"/>
    <cellStyle name="Заголовок показателя константы 4 3 2 2" xfId="7061"/>
    <cellStyle name="Заголовок показателя константы 4 3 3" xfId="7981"/>
    <cellStyle name="Заголовок показателя константы 4 3 4" xfId="13945"/>
    <cellStyle name="Заголовок показателя константы 4 4" xfId="5078"/>
    <cellStyle name="Заголовок показателя константы 4 4 2" xfId="9348"/>
    <cellStyle name="Заголовок показателя константы 4 4 3" xfId="7062"/>
    <cellStyle name="Заголовок показателя константы 4 5" xfId="4086"/>
    <cellStyle name="Заголовок показателя константы 4 6" xfId="7183"/>
    <cellStyle name="Заголовок показателя константы 4 7" xfId="13451"/>
    <cellStyle name="Заголовок показателя константы 5" xfId="1362"/>
    <cellStyle name="Заголовок показателя константы 5 2" xfId="1363"/>
    <cellStyle name="Заголовок показателя константы 5 2 2" xfId="1364"/>
    <cellStyle name="Заголовок показателя константы 5 2 3" xfId="6416"/>
    <cellStyle name="Заголовок показателя константы 5 2 3 2" xfId="8755"/>
    <cellStyle name="Заголовок показателя константы 5 2 3 3" xfId="14347"/>
    <cellStyle name="Заголовок показателя константы 5 2 4" xfId="5082"/>
    <cellStyle name="Заголовок показателя константы 5 2 5" xfId="7982"/>
    <cellStyle name="Заголовок показателя константы 5 2 6" xfId="13946"/>
    <cellStyle name="Заголовок показателя константы 5 3" xfId="1365"/>
    <cellStyle name="Заголовок показателя константы 5 3 2" xfId="5083"/>
    <cellStyle name="Заголовок показателя константы 5 3 2 2" xfId="8381"/>
    <cellStyle name="Заголовок показателя константы 5 3 3" xfId="7983"/>
    <cellStyle name="Заголовок показателя константы 5 3 4" xfId="13947"/>
    <cellStyle name="Заголовок показателя константы 5 4" xfId="5081"/>
    <cellStyle name="Заголовок показателя константы 5 4 2" xfId="7063"/>
    <cellStyle name="Заголовок показателя константы 5 4 3" xfId="9347"/>
    <cellStyle name="Заголовок показателя константы 5 5" xfId="4087"/>
    <cellStyle name="Заголовок показателя константы 5 6" xfId="7184"/>
    <cellStyle name="Заголовок показателя константы 5 7" xfId="13452"/>
    <cellStyle name="Заголовок показателя константы 6" xfId="1366"/>
    <cellStyle name="Заголовок показателя константы 6 2" xfId="1367"/>
    <cellStyle name="Заголовок показателя константы 6 2 2" xfId="1368"/>
    <cellStyle name="Заголовок показателя константы 6 2 3" xfId="6417"/>
    <cellStyle name="Заголовок показателя константы 6 2 3 2" xfId="8756"/>
    <cellStyle name="Заголовок показателя константы 6 2 3 3" xfId="14348"/>
    <cellStyle name="Заголовок показателя константы 6 2 4" xfId="5085"/>
    <cellStyle name="Заголовок показателя константы 6 2 5" xfId="7984"/>
    <cellStyle name="Заголовок показателя константы 6 2 6" xfId="13948"/>
    <cellStyle name="Заголовок показателя константы 6 3" xfId="1369"/>
    <cellStyle name="Заголовок показателя константы 6 3 2" xfId="5086"/>
    <cellStyle name="Заголовок показателя константы 6 3 2 2" xfId="8382"/>
    <cellStyle name="Заголовок показателя константы 6 3 3" xfId="7985"/>
    <cellStyle name="Заголовок показателя константы 6 3 4" xfId="13949"/>
    <cellStyle name="Заголовок показателя константы 6 4" xfId="5084"/>
    <cellStyle name="Заголовок показателя константы 6 4 2" xfId="8383"/>
    <cellStyle name="Заголовок показателя константы 6 4 3" xfId="8385"/>
    <cellStyle name="Заголовок показателя константы 6 5" xfId="4088"/>
    <cellStyle name="Заголовок показателя константы 6 6" xfId="7185"/>
    <cellStyle name="Заголовок показателя константы 6 7" xfId="13453"/>
    <cellStyle name="Заголовок показателя константы 7" xfId="1370"/>
    <cellStyle name="Заголовок показателя константы 7 2" xfId="1371"/>
    <cellStyle name="Заголовок показателя константы 7 2 2" xfId="1372"/>
    <cellStyle name="Заголовок показателя константы 7 2 3" xfId="6418"/>
    <cellStyle name="Заголовок показателя константы 7 2 3 2" xfId="8757"/>
    <cellStyle name="Заголовок показателя константы 7 2 3 3" xfId="14349"/>
    <cellStyle name="Заголовок показателя константы 7 2 4" xfId="5088"/>
    <cellStyle name="Заголовок показателя константы 7 2 5" xfId="7986"/>
    <cellStyle name="Заголовок показателя константы 7 2 6" xfId="13950"/>
    <cellStyle name="Заголовок показателя константы 7 3" xfId="1373"/>
    <cellStyle name="Заголовок показателя константы 7 3 2" xfId="5089"/>
    <cellStyle name="Заголовок показателя константы 7 3 2 2" xfId="8390"/>
    <cellStyle name="Заголовок показателя константы 7 3 3" xfId="7988"/>
    <cellStyle name="Заголовок показателя константы 7 3 4" xfId="13951"/>
    <cellStyle name="Заголовок показателя константы 7 4" xfId="5087"/>
    <cellStyle name="Заголовок показателя константы 7 4 2" xfId="8391"/>
    <cellStyle name="Заголовок показателя константы 7 4 3" xfId="8392"/>
    <cellStyle name="Заголовок показателя константы 7 5" xfId="4089"/>
    <cellStyle name="Заголовок показателя константы 7 6" xfId="7186"/>
    <cellStyle name="Заголовок показателя константы 7 7" xfId="13454"/>
    <cellStyle name="Заголовок показателя константы 8" xfId="1374"/>
    <cellStyle name="Заголовок показателя константы 8 2" xfId="1375"/>
    <cellStyle name="Заголовок показателя константы 8 2 2" xfId="1376"/>
    <cellStyle name="Заголовок показателя константы 8 2 3" xfId="6419"/>
    <cellStyle name="Заголовок показателя константы 8 2 3 2" xfId="8758"/>
    <cellStyle name="Заголовок показателя константы 8 2 3 3" xfId="14350"/>
    <cellStyle name="Заголовок показателя константы 8 2 4" xfId="5091"/>
    <cellStyle name="Заголовок показателя константы 8 2 5" xfId="7989"/>
    <cellStyle name="Заголовок показателя константы 8 2 6" xfId="13952"/>
    <cellStyle name="Заголовок показателя константы 8 3" xfId="1377"/>
    <cellStyle name="Заголовок показателя константы 8 3 2" xfId="5092"/>
    <cellStyle name="Заголовок показателя константы 8 3 2 2" xfId="7600"/>
    <cellStyle name="Заголовок показателя константы 8 3 3" xfId="7990"/>
    <cellStyle name="Заголовок показателя константы 8 3 4" xfId="13953"/>
    <cellStyle name="Заголовок показателя константы 8 4" xfId="5090"/>
    <cellStyle name="Заголовок показателя константы 8 4 2" xfId="8393"/>
    <cellStyle name="Заголовок показателя константы 8 4 3" xfId="7601"/>
    <cellStyle name="Заголовок показателя константы 8 5" xfId="4090"/>
    <cellStyle name="Заголовок показателя константы 8 6" xfId="7187"/>
    <cellStyle name="Заголовок показателя константы 8 7" xfId="13455"/>
    <cellStyle name="Заголовок показателя константы 9" xfId="1378"/>
    <cellStyle name="Заголовок показателя константы 9 2" xfId="1379"/>
    <cellStyle name="Заголовок показателя константы 9 2 2" xfId="1380"/>
    <cellStyle name="Заголовок показателя константы 9 2 3" xfId="6420"/>
    <cellStyle name="Заголовок показателя константы 9 2 3 2" xfId="8394"/>
    <cellStyle name="Заголовок показателя константы 9 2 4" xfId="5093"/>
    <cellStyle name="Заголовок показателя константы 9 3" xfId="1381"/>
    <cellStyle name="Заголовок показателя константы 9 3 2" xfId="5094"/>
    <cellStyle name="Заголовок показателя константы 9 3 2 2" xfId="8395"/>
    <cellStyle name="Заголовок показателя константы 9 3 3" xfId="7991"/>
    <cellStyle name="Заголовок показателя константы 9 3 4" xfId="13954"/>
    <cellStyle name="Заголовок показателя константы 9 4" xfId="4091"/>
    <cellStyle name="Заголовок показателя константы 9 4 2" xfId="8396"/>
    <cellStyle name="Заголовок показателя константы 9 5" xfId="7188"/>
    <cellStyle name="Заголовок показателя константы 9 6" xfId="13456"/>
    <cellStyle name="Заголовок результата расчета" xfId="1382"/>
    <cellStyle name="Заголовок результата расчета 10" xfId="1383"/>
    <cellStyle name="Заголовок результата расчета 10 2" xfId="1384"/>
    <cellStyle name="Заголовок результата расчета 10 2 2" xfId="1385"/>
    <cellStyle name="Заголовок результата расчета 10 2 3" xfId="6421"/>
    <cellStyle name="Заголовок результата расчета 10 2 3 2" xfId="8397"/>
    <cellStyle name="Заголовок результата расчета 10 2 4" xfId="5095"/>
    <cellStyle name="Заголовок результата расчета 10 3" xfId="1386"/>
    <cellStyle name="Заголовок результата расчета 10 3 2" xfId="5096"/>
    <cellStyle name="Заголовок результата расчета 10 3 2 2" xfId="8398"/>
    <cellStyle name="Заголовок результата расчета 10 3 3" xfId="7992"/>
    <cellStyle name="Заголовок результата расчета 10 3 4" xfId="13955"/>
    <cellStyle name="Заголовок результата расчета 10 4" xfId="4092"/>
    <cellStyle name="Заголовок результата расчета 10 4 2" xfId="8400"/>
    <cellStyle name="Заголовок результата расчета 10 5" xfId="7189"/>
    <cellStyle name="Заголовок результата расчета 10 6" xfId="13457"/>
    <cellStyle name="Заголовок результата расчета 11" xfId="1387"/>
    <cellStyle name="Заголовок результата расчета 11 2" xfId="1388"/>
    <cellStyle name="Заголовок результата расчета 11 2 2" xfId="1389"/>
    <cellStyle name="Заголовок результата расчета 11 2 3" xfId="6422"/>
    <cellStyle name="Заголовок результата расчета 11 2 3 2" xfId="8405"/>
    <cellStyle name="Заголовок результата расчета 11 2 4" xfId="5097"/>
    <cellStyle name="Заголовок результата расчета 11 3" xfId="1390"/>
    <cellStyle name="Заголовок результата расчета 11 3 2" xfId="5098"/>
    <cellStyle name="Заголовок результата расчета 11 3 2 2" xfId="8409"/>
    <cellStyle name="Заголовок результата расчета 11 3 3" xfId="7993"/>
    <cellStyle name="Заголовок результата расчета 11 3 4" xfId="13956"/>
    <cellStyle name="Заголовок результата расчета 11 4" xfId="4093"/>
    <cellStyle name="Заголовок результата расчета 11 4 2" xfId="8407"/>
    <cellStyle name="Заголовок результата расчета 11 5" xfId="7190"/>
    <cellStyle name="Заголовок результата расчета 11 6" xfId="13458"/>
    <cellStyle name="Заголовок результата расчета 12" xfId="1391"/>
    <cellStyle name="Заголовок результата расчета 12 2" xfId="1392"/>
    <cellStyle name="Заголовок результата расчета 12 2 2" xfId="1393"/>
    <cellStyle name="Заголовок результата расчета 12 2 3" xfId="6423"/>
    <cellStyle name="Заголовок результата расчета 12 2 3 2" xfId="8416"/>
    <cellStyle name="Заголовок результата расчета 12 2 4" xfId="5099"/>
    <cellStyle name="Заголовок результата расчета 12 3" xfId="1394"/>
    <cellStyle name="Заголовок результата расчета 12 3 2" xfId="5100"/>
    <cellStyle name="Заголовок результата расчета 12 3 2 2" xfId="8418"/>
    <cellStyle name="Заголовок результата расчета 12 3 3" xfId="7994"/>
    <cellStyle name="Заголовок результата расчета 12 3 4" xfId="13957"/>
    <cellStyle name="Заголовок результата расчета 12 4" xfId="4094"/>
    <cellStyle name="Заголовок результата расчета 12 4 2" xfId="8419"/>
    <cellStyle name="Заголовок результата расчета 12 5" xfId="7191"/>
    <cellStyle name="Заголовок результата расчета 12 6" xfId="13459"/>
    <cellStyle name="Заголовок результата расчета 13" xfId="1395"/>
    <cellStyle name="Заголовок результата расчета 13 2" xfId="1396"/>
    <cellStyle name="Заголовок результата расчета 13 3" xfId="1397"/>
    <cellStyle name="Заголовок результата расчета 13 3 2" xfId="5101"/>
    <cellStyle name="Заголовок результата расчета 13 3 2 2" xfId="8907"/>
    <cellStyle name="Заголовок результата расчета 13 3 3" xfId="7996"/>
    <cellStyle name="Заголовок результата расчета 13 3 4" xfId="13958"/>
    <cellStyle name="Заголовок результата расчета 13 4" xfId="4095"/>
    <cellStyle name="Заголовок результата расчета 13 4 2" xfId="8422"/>
    <cellStyle name="Заголовок результата расчета 13 5" xfId="7192"/>
    <cellStyle name="Заголовок результата расчета 13 6" xfId="13460"/>
    <cellStyle name="Заголовок результата расчета 14" xfId="1398"/>
    <cellStyle name="Заголовок результата расчета 14 2" xfId="1399"/>
    <cellStyle name="Заголовок результата расчета 14 3" xfId="1400"/>
    <cellStyle name="Заголовок результата расчета 14 3 2" xfId="5102"/>
    <cellStyle name="Заголовок результата расчета 14 3 2 2" xfId="8424"/>
    <cellStyle name="Заголовок результата расчета 14 3 3" xfId="7997"/>
    <cellStyle name="Заголовок результата расчета 14 3 4" xfId="13959"/>
    <cellStyle name="Заголовок результата расчета 14 4" xfId="4096"/>
    <cellStyle name="Заголовок результата расчета 14 4 2" xfId="8908"/>
    <cellStyle name="Заголовок результата расчета 14 5" xfId="7193"/>
    <cellStyle name="Заголовок результата расчета 14 6" xfId="13461"/>
    <cellStyle name="Заголовок результата расчета 15" xfId="1401"/>
    <cellStyle name="Заголовок результата расчета 15 10" xfId="1402"/>
    <cellStyle name="Заголовок результата расчета 15 10 2" xfId="5103"/>
    <cellStyle name="Заголовок результата расчета 15 10 2 2" xfId="8909"/>
    <cellStyle name="Заголовок результата расчета 15 10 3" xfId="7998"/>
    <cellStyle name="Заголовок результата расчета 15 10 4" xfId="13960"/>
    <cellStyle name="Заголовок результата расчета 15 11" xfId="4097"/>
    <cellStyle name="Заголовок результата расчета 15 11 2" xfId="8427"/>
    <cellStyle name="Заголовок результата расчета 15 12" xfId="7194"/>
    <cellStyle name="Заголовок результата расчета 15 13" xfId="13462"/>
    <cellStyle name="Заголовок результата расчета 15 2" xfId="1403"/>
    <cellStyle name="Заголовок результата расчета 15 2 2" xfId="1404"/>
    <cellStyle name="Заголовок результата расчета 15 2 2 2" xfId="5104"/>
    <cellStyle name="Заголовок результата расчета 15 2 3" xfId="1405"/>
    <cellStyle name="Заголовок результата расчета 15 2 3 2" xfId="5105"/>
    <cellStyle name="Заголовок результата расчета 15 2 4" xfId="4098"/>
    <cellStyle name="Заголовок результата расчета 15 3" xfId="1406"/>
    <cellStyle name="Заголовок результата расчета 15 3 2" xfId="1407"/>
    <cellStyle name="Заголовок результата расчета 15 3 2 2" xfId="5106"/>
    <cellStyle name="Заголовок результата расчета 15 3 3" xfId="1408"/>
    <cellStyle name="Заголовок результата расчета 15 3 3 2" xfId="5107"/>
    <cellStyle name="Заголовок результата расчета 15 3 4" xfId="4099"/>
    <cellStyle name="Заголовок результата расчета 15 4" xfId="1409"/>
    <cellStyle name="Заголовок результата расчета 15 4 2" xfId="1410"/>
    <cellStyle name="Заголовок результата расчета 15 4 2 2" xfId="5108"/>
    <cellStyle name="Заголовок результата расчета 15 4 3" xfId="1411"/>
    <cellStyle name="Заголовок результата расчета 15 4 3 2" xfId="5109"/>
    <cellStyle name="Заголовок результата расчета 15 4 4" xfId="4100"/>
    <cellStyle name="Заголовок результата расчета 15 5" xfId="1412"/>
    <cellStyle name="Заголовок результата расчета 15 5 2" xfId="1413"/>
    <cellStyle name="Заголовок результата расчета 15 5 2 2" xfId="5110"/>
    <cellStyle name="Заголовок результата расчета 15 5 3" xfId="1414"/>
    <cellStyle name="Заголовок результата расчета 15 5 3 2" xfId="5111"/>
    <cellStyle name="Заголовок результата расчета 15 5 4" xfId="4101"/>
    <cellStyle name="Заголовок результата расчета 15 6" xfId="1415"/>
    <cellStyle name="Заголовок результата расчета 15 6 2" xfId="1416"/>
    <cellStyle name="Заголовок результата расчета 15 6 2 2" xfId="5112"/>
    <cellStyle name="Заголовок результата расчета 15 6 3" xfId="1417"/>
    <cellStyle name="Заголовок результата расчета 15 6 3 2" xfId="5113"/>
    <cellStyle name="Заголовок результата расчета 15 6 4" xfId="4102"/>
    <cellStyle name="Заголовок результата расчета 15 7" xfId="1418"/>
    <cellStyle name="Заголовок результата расчета 15 7 2" xfId="1419"/>
    <cellStyle name="Заголовок результата расчета 15 7 2 2" xfId="5114"/>
    <cellStyle name="Заголовок результата расчета 15 7 3" xfId="1420"/>
    <cellStyle name="Заголовок результата расчета 15 7 3 2" xfId="5115"/>
    <cellStyle name="Заголовок результата расчета 15 7 4" xfId="4103"/>
    <cellStyle name="Заголовок результата расчета 15 8" xfId="1421"/>
    <cellStyle name="Заголовок результата расчета 15 8 2" xfId="1422"/>
    <cellStyle name="Заголовок результата расчета 15 8 2 2" xfId="5116"/>
    <cellStyle name="Заголовок результата расчета 15 8 3" xfId="1423"/>
    <cellStyle name="Заголовок результата расчета 15 8 3 2" xfId="5117"/>
    <cellStyle name="Заголовок результата расчета 15 8 4" xfId="4104"/>
    <cellStyle name="Заголовок результата расчета 15 9" xfId="1424"/>
    <cellStyle name="Заголовок результата расчета 15_10470_35589_Расчет показателей КФМ" xfId="1425"/>
    <cellStyle name="Заголовок результата расчета 16" xfId="1426"/>
    <cellStyle name="Заголовок результата расчета 16 2" xfId="1427"/>
    <cellStyle name="Заголовок результата расчета 16 3" xfId="1428"/>
    <cellStyle name="Заголовок результата расчета 16 3 2" xfId="5118"/>
    <cellStyle name="Заголовок результата расчета 16 3 2 2" xfId="7064"/>
    <cellStyle name="Заголовок результата расчета 16 3 3" xfId="8001"/>
    <cellStyle name="Заголовок результата расчета 16 3 4" xfId="13961"/>
    <cellStyle name="Заголовок результата расчета 16 4" xfId="4105"/>
    <cellStyle name="Заголовок результата расчета 16 4 2" xfId="7838"/>
    <cellStyle name="Заголовок результата расчета 16 5" xfId="7196"/>
    <cellStyle name="Заголовок результата расчета 16 6" xfId="13463"/>
    <cellStyle name="Заголовок результата расчета 17" xfId="1429"/>
    <cellStyle name="Заголовок результата расчета 17 2" xfId="1430"/>
    <cellStyle name="Заголовок результата расчета 17 3" xfId="1431"/>
    <cellStyle name="Заголовок результата расчета 17 3 2" xfId="5119"/>
    <cellStyle name="Заголовок результата расчета 17 3 2 2" xfId="7839"/>
    <cellStyle name="Заголовок результата расчета 17 3 3" xfId="8002"/>
    <cellStyle name="Заголовок результата расчета 17 3 4" xfId="13962"/>
    <cellStyle name="Заголовок результата расчета 17 4" xfId="4106"/>
    <cellStyle name="Заголовок результата расчета 17 4 2" xfId="8702"/>
    <cellStyle name="Заголовок результата расчета 17 5" xfId="7197"/>
    <cellStyle name="Заголовок результата расчета 17 6" xfId="13464"/>
    <cellStyle name="Заголовок результата расчета 18" xfId="1432"/>
    <cellStyle name="Заголовок результата расчета 18 2" xfId="1433"/>
    <cellStyle name="Заголовок результата расчета 18 3" xfId="1434"/>
    <cellStyle name="Заголовок результата расчета 18 3 2" xfId="5120"/>
    <cellStyle name="Заголовок результата расчета 18 3 2 2" xfId="7840"/>
    <cellStyle name="Заголовок результата расчета 18 3 3" xfId="8003"/>
    <cellStyle name="Заголовок результата расчета 18 3 4" xfId="13963"/>
    <cellStyle name="Заголовок результата расчета 18 4" xfId="4107"/>
    <cellStyle name="Заголовок результата расчета 18 4 2" xfId="8431"/>
    <cellStyle name="Заголовок результата расчета 18 5" xfId="7198"/>
    <cellStyle name="Заголовок результата расчета 18 6" xfId="13465"/>
    <cellStyle name="Заголовок результата расчета 19" xfId="1435"/>
    <cellStyle name="Заголовок результата расчета 19 2" xfId="1436"/>
    <cellStyle name="Заголовок результата расчета 19 3" xfId="1437"/>
    <cellStyle name="Заголовок результата расчета 19 3 2" xfId="5121"/>
    <cellStyle name="Заголовок результата расчета 19 3 2 2" xfId="7065"/>
    <cellStyle name="Заголовок результата расчета 19 3 3" xfId="8004"/>
    <cellStyle name="Заголовок результата расчета 19 3 4" xfId="13964"/>
    <cellStyle name="Заголовок результата расчета 19 4" xfId="4108"/>
    <cellStyle name="Заголовок результата расчета 19 4 2" xfId="7841"/>
    <cellStyle name="Заголовок результата расчета 19 5" xfId="7199"/>
    <cellStyle name="Заголовок результата расчета 19 6" xfId="13466"/>
    <cellStyle name="Заголовок результата расчета 2" xfId="1438"/>
    <cellStyle name="Заголовок результата расчета 2 10" xfId="1439"/>
    <cellStyle name="Заголовок результата расчета 2 10 2" xfId="5123"/>
    <cellStyle name="Заголовок результата расчета 2 10 2 2" xfId="7842"/>
    <cellStyle name="Заголовок результата расчета 2 10 3" xfId="8005"/>
    <cellStyle name="Заголовок результата расчета 2 10 4" xfId="13965"/>
    <cellStyle name="Заголовок результата расчета 2 11" xfId="5122"/>
    <cellStyle name="Заголовок результата расчета 2 11 2" xfId="7066"/>
    <cellStyle name="Заголовок результата расчета 2 11 3" xfId="7843"/>
    <cellStyle name="Заголовок результата расчета 2 12" xfId="4109"/>
    <cellStyle name="Заголовок результата расчета 2 13" xfId="7200"/>
    <cellStyle name="Заголовок результата расчета 2 14" xfId="13467"/>
    <cellStyle name="Заголовок результата расчета 2 2" xfId="1440"/>
    <cellStyle name="Заголовок результата расчета 2 2 10" xfId="1441"/>
    <cellStyle name="Заголовок результата расчета 2 2 10 2" xfId="5124"/>
    <cellStyle name="Заголовок результата расчета 2 2 11" xfId="4110"/>
    <cellStyle name="Заголовок результата расчета 2 2 2" xfId="1442"/>
    <cellStyle name="Заголовок результата расчета 2 2 2 2" xfId="1443"/>
    <cellStyle name="Заголовок результата расчета 2 2 2 3" xfId="6424"/>
    <cellStyle name="Заголовок результата расчета 2 2 2 3 2" xfId="8759"/>
    <cellStyle name="Заголовок результата расчета 2 2 2 3 3" xfId="14351"/>
    <cellStyle name="Заголовок результата расчета 2 2 2 4" xfId="4111"/>
    <cellStyle name="Заголовок результата расчета 2 2 2 5" xfId="7201"/>
    <cellStyle name="Заголовок результата расчета 2 2 2 6" xfId="13468"/>
    <cellStyle name="Заголовок результата расчета 2 2 3" xfId="1444"/>
    <cellStyle name="Заголовок результата расчета 2 2 3 2" xfId="1445"/>
    <cellStyle name="Заголовок результата расчета 2 2 3 3" xfId="6425"/>
    <cellStyle name="Заголовок результата расчета 2 2 3 3 2" xfId="8760"/>
    <cellStyle name="Заголовок результата расчета 2 2 3 3 3" xfId="14352"/>
    <cellStyle name="Заголовок результата расчета 2 2 3 4" xfId="4112"/>
    <cellStyle name="Заголовок результата расчета 2 2 3 5" xfId="7202"/>
    <cellStyle name="Заголовок результата расчета 2 2 3 6" xfId="13469"/>
    <cellStyle name="Заголовок результата расчета 2 2 4" xfId="1446"/>
    <cellStyle name="Заголовок результата расчета 2 2 4 2" xfId="1447"/>
    <cellStyle name="Заголовок результата расчета 2 2 4 3" xfId="6426"/>
    <cellStyle name="Заголовок результата расчета 2 2 4 3 2" xfId="8761"/>
    <cellStyle name="Заголовок результата расчета 2 2 4 3 3" xfId="14353"/>
    <cellStyle name="Заголовок результата расчета 2 2 4 4" xfId="4113"/>
    <cellStyle name="Заголовок результата расчета 2 2 4 5" xfId="7203"/>
    <cellStyle name="Заголовок результата расчета 2 2 4 6" xfId="13470"/>
    <cellStyle name="Заголовок результата расчета 2 2 5" xfId="1448"/>
    <cellStyle name="Заголовок результата расчета 2 2 5 2" xfId="1449"/>
    <cellStyle name="Заголовок результата расчета 2 2 5 3" xfId="6427"/>
    <cellStyle name="Заголовок результата расчета 2 2 5 3 2" xfId="8762"/>
    <cellStyle name="Заголовок результата расчета 2 2 5 3 3" xfId="14354"/>
    <cellStyle name="Заголовок результата расчета 2 2 5 4" xfId="4114"/>
    <cellStyle name="Заголовок результата расчета 2 2 5 5" xfId="7204"/>
    <cellStyle name="Заголовок результата расчета 2 2 5 6" xfId="13471"/>
    <cellStyle name="Заголовок результата расчета 2 2 6" xfId="1450"/>
    <cellStyle name="Заголовок результата расчета 2 2 6 2" xfId="1451"/>
    <cellStyle name="Заголовок результата расчета 2 2 6 3" xfId="6428"/>
    <cellStyle name="Заголовок результата расчета 2 2 6 3 2" xfId="8763"/>
    <cellStyle name="Заголовок результата расчета 2 2 6 3 3" xfId="14355"/>
    <cellStyle name="Заголовок результата расчета 2 2 6 4" xfId="4115"/>
    <cellStyle name="Заголовок результата расчета 2 2 6 5" xfId="7205"/>
    <cellStyle name="Заголовок результата расчета 2 2 6 6" xfId="13472"/>
    <cellStyle name="Заголовок результата расчета 2 2 7" xfId="1452"/>
    <cellStyle name="Заголовок результата расчета 2 2 7 2" xfId="1453"/>
    <cellStyle name="Заголовок результата расчета 2 2 7 3" xfId="6429"/>
    <cellStyle name="Заголовок результата расчета 2 2 7 3 2" xfId="8764"/>
    <cellStyle name="Заголовок результата расчета 2 2 7 3 3" xfId="14356"/>
    <cellStyle name="Заголовок результата расчета 2 2 7 4" xfId="4116"/>
    <cellStyle name="Заголовок результата расчета 2 2 7 5" xfId="7206"/>
    <cellStyle name="Заголовок результата расчета 2 2 7 6" xfId="13473"/>
    <cellStyle name="Заголовок результата расчета 2 2 8" xfId="1454"/>
    <cellStyle name="Заголовок результата расчета 2 2 8 2" xfId="1455"/>
    <cellStyle name="Заголовок результата расчета 2 2 8 3" xfId="6430"/>
    <cellStyle name="Заголовок результата расчета 2 2 8 3 2" xfId="8765"/>
    <cellStyle name="Заголовок результата расчета 2 2 8 3 3" xfId="14357"/>
    <cellStyle name="Заголовок результата расчета 2 2 8 4" xfId="4117"/>
    <cellStyle name="Заголовок результата расчета 2 2 8 5" xfId="7207"/>
    <cellStyle name="Заголовок результата расчета 2 2 8 6" xfId="13474"/>
    <cellStyle name="Заголовок результата расчета 2 2 9" xfId="1456"/>
    <cellStyle name="Заголовок результата расчета 2 2 9 2" xfId="1457"/>
    <cellStyle name="Заголовок результата расчета 2 2 9 2 2" xfId="5125"/>
    <cellStyle name="Заголовок результата расчета 2 2 9 3" xfId="6431"/>
    <cellStyle name="Заголовок результата расчета 2 2 9 4" xfId="7844"/>
    <cellStyle name="Заголовок результата расчета 2 2_10470_35589_Расчет показателей КФМ" xfId="1458"/>
    <cellStyle name="Заголовок результата расчета 2 3" xfId="1459"/>
    <cellStyle name="Заголовок результата расчета 2 3 2" xfId="1460"/>
    <cellStyle name="Заголовок результата расчета 2 3 3" xfId="6432"/>
    <cellStyle name="Заголовок результата расчета 2 3 3 2" xfId="8766"/>
    <cellStyle name="Заголовок результата расчета 2 3 3 3" xfId="14358"/>
    <cellStyle name="Заголовок результата расчета 2 3 4" xfId="4118"/>
    <cellStyle name="Заголовок результата расчета 2 3 5" xfId="7208"/>
    <cellStyle name="Заголовок результата расчета 2 3 6" xfId="13475"/>
    <cellStyle name="Заголовок результата расчета 2 4" xfId="1461"/>
    <cellStyle name="Заголовок результата расчета 2 4 2" xfId="1462"/>
    <cellStyle name="Заголовок результата расчета 2 4 2 2" xfId="5126"/>
    <cellStyle name="Заголовок результата расчета 2 4 3" xfId="1463"/>
    <cellStyle name="Заголовок результата расчета 2 4 3 2" xfId="5127"/>
    <cellStyle name="Заголовок результата расчета 2 4 4" xfId="4119"/>
    <cellStyle name="Заголовок результата расчета 2 5" xfId="1464"/>
    <cellStyle name="Заголовок результата расчета 2 5 2" xfId="1465"/>
    <cellStyle name="Заголовок результата расчета 2 5 2 2" xfId="5128"/>
    <cellStyle name="Заголовок результата расчета 2 5 3" xfId="1466"/>
    <cellStyle name="Заголовок результата расчета 2 5 3 2" xfId="5129"/>
    <cellStyle name="Заголовок результата расчета 2 5 4" xfId="4120"/>
    <cellStyle name="Заголовок результата расчета 2 6" xfId="1467"/>
    <cellStyle name="Заголовок результата расчета 2 6 2" xfId="1468"/>
    <cellStyle name="Заголовок результата расчета 2 6 2 2" xfId="5130"/>
    <cellStyle name="Заголовок результата расчета 2 6 3" xfId="1469"/>
    <cellStyle name="Заголовок результата расчета 2 6 3 2" xfId="5131"/>
    <cellStyle name="Заголовок результата расчета 2 6 4" xfId="4121"/>
    <cellStyle name="Заголовок результата расчета 2 7" xfId="1470"/>
    <cellStyle name="Заголовок результата расчета 2 7 2" xfId="1471"/>
    <cellStyle name="Заголовок результата расчета 2 7 2 2" xfId="5132"/>
    <cellStyle name="Заголовок результата расчета 2 7 3" xfId="1472"/>
    <cellStyle name="Заголовок результата расчета 2 7 3 2" xfId="5133"/>
    <cellStyle name="Заголовок результата расчета 2 7 4" xfId="4122"/>
    <cellStyle name="Заголовок результата расчета 2 8" xfId="1473"/>
    <cellStyle name="Заголовок результата расчета 2 8 2" xfId="1474"/>
    <cellStyle name="Заголовок результата расчета 2 8 2 2" xfId="5134"/>
    <cellStyle name="Заголовок результата расчета 2 8 3" xfId="1475"/>
    <cellStyle name="Заголовок результата расчета 2 8 3 2" xfId="5135"/>
    <cellStyle name="Заголовок результата расчета 2 8 4" xfId="4123"/>
    <cellStyle name="Заголовок результата расчета 2 9" xfId="1476"/>
    <cellStyle name="Заголовок результата расчета 2 9 2" xfId="1477"/>
    <cellStyle name="Заголовок результата расчета 2 9 2 2" xfId="5136"/>
    <cellStyle name="Заголовок результата расчета 2 9 3" xfId="1478"/>
    <cellStyle name="Заголовок результата расчета 2 9 3 2" xfId="5137"/>
    <cellStyle name="Заголовок результата расчета 2 9 4" xfId="4124"/>
    <cellStyle name="Заголовок результата расчета 2_10470_35589_Расчет показателей КФМ" xfId="1479"/>
    <cellStyle name="Заголовок результата расчета 20" xfId="1480"/>
    <cellStyle name="Заголовок результата расчета 20 2" xfId="1481"/>
    <cellStyle name="Заголовок результата расчета 20 3" xfId="1482"/>
    <cellStyle name="Заголовок результата расчета 20 3 2" xfId="5138"/>
    <cellStyle name="Заголовок результата расчета 20 3 2 2" xfId="7845"/>
    <cellStyle name="Заголовок результата расчета 20 3 3" xfId="8010"/>
    <cellStyle name="Заголовок результата расчета 20 3 4" xfId="13966"/>
    <cellStyle name="Заголовок результата расчета 20 4" xfId="4125"/>
    <cellStyle name="Заголовок результата расчета 20 4 2" xfId="7846"/>
    <cellStyle name="Заголовок результата расчета 20 5" xfId="7211"/>
    <cellStyle name="Заголовок результата расчета 20 6" xfId="13476"/>
    <cellStyle name="Заголовок результата расчета 21" xfId="1483"/>
    <cellStyle name="Заголовок результата расчета 21 2" xfId="1484"/>
    <cellStyle name="Заголовок результата расчета 21 2 2" xfId="1485"/>
    <cellStyle name="Заголовок результата расчета 21 2 3" xfId="6433"/>
    <cellStyle name="Заголовок результата расчета 21 2 3 2" xfId="7848"/>
    <cellStyle name="Заголовок результата расчета 21 2 4" xfId="5139"/>
    <cellStyle name="Заголовок результата расчета 21 3" xfId="1486"/>
    <cellStyle name="Заголовок результата расчета 21 3 2" xfId="5140"/>
    <cellStyle name="Заголовок результата расчета 21 3 2 2" xfId="8436"/>
    <cellStyle name="Заголовок результата расчета 21 3 3" xfId="8013"/>
    <cellStyle name="Заголовок результата расчета 21 3 4" xfId="13967"/>
    <cellStyle name="Заголовок результата расчета 21 4" xfId="4126"/>
    <cellStyle name="Заголовок результата расчета 21 4 2" xfId="8703"/>
    <cellStyle name="Заголовок результата расчета 21 5" xfId="7212"/>
    <cellStyle name="Заголовок результата расчета 21 6" xfId="13477"/>
    <cellStyle name="Заголовок результата расчета 22" xfId="1487"/>
    <cellStyle name="Заголовок результата расчета 22 2" xfId="5141"/>
    <cellStyle name="Заголовок результата расчета 23" xfId="1488"/>
    <cellStyle name="Заголовок результата расчета 23 2" xfId="5142"/>
    <cellStyle name="Заголовок результата расчета 24" xfId="14544"/>
    <cellStyle name="Заголовок результата расчета 25" xfId="14526"/>
    <cellStyle name="Заголовок результата расчета 26" xfId="14562"/>
    <cellStyle name="Заголовок результата расчета 3" xfId="1489"/>
    <cellStyle name="Заголовок результата расчета 3 2" xfId="1490"/>
    <cellStyle name="Заголовок результата расчета 3 2 2" xfId="1491"/>
    <cellStyle name="Заголовок результата расчета 3 2 3" xfId="6434"/>
    <cellStyle name="Заголовок результата расчета 3 2 3 2" xfId="8768"/>
    <cellStyle name="Заголовок результата расчета 3 2 3 3" xfId="14359"/>
    <cellStyle name="Заголовок результата расчета 3 2 4" xfId="5144"/>
    <cellStyle name="Заголовок результата расчета 3 2 5" xfId="8016"/>
    <cellStyle name="Заголовок результата расчета 3 2 6" xfId="13968"/>
    <cellStyle name="Заголовок результата расчета 3 3" xfId="1492"/>
    <cellStyle name="Заголовок результата расчета 3 3 2" xfId="5145"/>
    <cellStyle name="Заголовок результата расчета 3 3 2 2" xfId="7851"/>
    <cellStyle name="Заголовок результата расчета 3 3 3" xfId="8017"/>
    <cellStyle name="Заголовок результата расчета 3 3 4" xfId="13969"/>
    <cellStyle name="Заголовок результата расчета 3 4" xfId="5143"/>
    <cellStyle name="Заголовок результата расчета 3 4 2" xfId="9346"/>
    <cellStyle name="Заголовок результата расчета 3 4 3" xfId="7853"/>
    <cellStyle name="Заголовок результата расчета 3 5" xfId="4127"/>
    <cellStyle name="Заголовок результата расчета 3 6" xfId="7213"/>
    <cellStyle name="Заголовок результата расчета 3 7" xfId="13478"/>
    <cellStyle name="Заголовок результата расчета 4" xfId="1493"/>
    <cellStyle name="Заголовок результата расчета 4 2" xfId="1494"/>
    <cellStyle name="Заголовок результата расчета 4 2 2" xfId="1495"/>
    <cellStyle name="Заголовок результата расчета 4 2 3" xfId="6435"/>
    <cellStyle name="Заголовок результата расчета 4 2 3 2" xfId="8769"/>
    <cellStyle name="Заголовок результата расчета 4 2 3 3" xfId="14360"/>
    <cellStyle name="Заголовок результата расчета 4 2 4" xfId="5147"/>
    <cellStyle name="Заголовок результата расчета 4 2 5" xfId="8018"/>
    <cellStyle name="Заголовок результата расчета 4 2 6" xfId="13970"/>
    <cellStyle name="Заголовок результата расчета 4 3" xfId="1496"/>
    <cellStyle name="Заголовок результата расчета 4 3 2" xfId="5148"/>
    <cellStyle name="Заголовок результата расчета 4 3 2 2" xfId="8437"/>
    <cellStyle name="Заголовок результата расчета 4 3 3" xfId="8019"/>
    <cellStyle name="Заголовок результата расчета 4 3 4" xfId="13971"/>
    <cellStyle name="Заголовок результата расчета 4 4" xfId="5146"/>
    <cellStyle name="Заголовок результата расчета 4 4 2" xfId="7073"/>
    <cellStyle name="Заголовок результата расчета 4 4 3" xfId="8438"/>
    <cellStyle name="Заголовок результата расчета 4 5" xfId="4128"/>
    <cellStyle name="Заголовок результата расчета 4 6" xfId="7214"/>
    <cellStyle name="Заголовок результата расчета 4 7" xfId="13479"/>
    <cellStyle name="Заголовок результата расчета 5" xfId="1497"/>
    <cellStyle name="Заголовок результата расчета 5 2" xfId="1498"/>
    <cellStyle name="Заголовок результата расчета 5 2 2" xfId="1499"/>
    <cellStyle name="Заголовок результата расчета 5 2 3" xfId="6436"/>
    <cellStyle name="Заголовок результата расчета 5 2 3 2" xfId="8770"/>
    <cellStyle name="Заголовок результата расчета 5 2 3 3" xfId="14361"/>
    <cellStyle name="Заголовок результата расчета 5 2 4" xfId="5150"/>
    <cellStyle name="Заголовок результата расчета 5 2 5" xfId="8021"/>
    <cellStyle name="Заголовок результата расчета 5 2 6" xfId="13972"/>
    <cellStyle name="Заголовок результата расчета 5 3" xfId="1500"/>
    <cellStyle name="Заголовок результата расчета 5 3 2" xfId="5151"/>
    <cellStyle name="Заголовок результата расчета 5 3 2 2" xfId="9345"/>
    <cellStyle name="Заголовок результата расчета 5 3 3" xfId="8023"/>
    <cellStyle name="Заголовок результата расчета 5 3 4" xfId="13973"/>
    <cellStyle name="Заголовок результата расчета 5 4" xfId="5149"/>
    <cellStyle name="Заголовок результата расчета 5 4 2" xfId="7630"/>
    <cellStyle name="Заголовок результата расчета 5 4 3" xfId="7856"/>
    <cellStyle name="Заголовок результата расчета 5 5" xfId="4129"/>
    <cellStyle name="Заголовок результата расчета 5 6" xfId="7215"/>
    <cellStyle name="Заголовок результата расчета 5 7" xfId="13480"/>
    <cellStyle name="Заголовок результата расчета 6" xfId="1501"/>
    <cellStyle name="Заголовок результата расчета 6 2" xfId="1502"/>
    <cellStyle name="Заголовок результата расчета 6 2 2" xfId="1503"/>
    <cellStyle name="Заголовок результата расчета 6 2 3" xfId="6437"/>
    <cellStyle name="Заголовок результата расчета 6 2 3 2" xfId="8771"/>
    <cellStyle name="Заголовок результата расчета 6 2 3 3" xfId="14362"/>
    <cellStyle name="Заголовок результата расчета 6 2 4" xfId="5153"/>
    <cellStyle name="Заголовок результата расчета 6 2 5" xfId="8025"/>
    <cellStyle name="Заголовок результата расчета 6 2 6" xfId="13974"/>
    <cellStyle name="Заголовок результата расчета 6 3" xfId="1504"/>
    <cellStyle name="Заголовок результата расчета 6 3 2" xfId="5154"/>
    <cellStyle name="Заголовок результата расчета 6 3 2 2" xfId="7857"/>
    <cellStyle name="Заголовок результата расчета 6 3 3" xfId="8027"/>
    <cellStyle name="Заголовок результата расчета 6 3 4" xfId="13975"/>
    <cellStyle name="Заголовок результата расчета 6 4" xfId="5152"/>
    <cellStyle name="Заголовок результата расчета 6 4 2" xfId="7074"/>
    <cellStyle name="Заголовок результата расчета 6 4 3" xfId="7858"/>
    <cellStyle name="Заголовок результата расчета 6 5" xfId="4130"/>
    <cellStyle name="Заголовок результата расчета 6 6" xfId="7216"/>
    <cellStyle name="Заголовок результата расчета 6 7" xfId="13481"/>
    <cellStyle name="Заголовок результата расчета 7" xfId="1505"/>
    <cellStyle name="Заголовок результата расчета 7 2" xfId="1506"/>
    <cellStyle name="Заголовок результата расчета 7 2 2" xfId="1507"/>
    <cellStyle name="Заголовок результата расчета 7 2 3" xfId="6438"/>
    <cellStyle name="Заголовок результата расчета 7 2 3 2" xfId="8772"/>
    <cellStyle name="Заголовок результата расчета 7 2 3 3" xfId="14363"/>
    <cellStyle name="Заголовок результата расчета 7 2 4" xfId="5156"/>
    <cellStyle name="Заголовок результата расчета 7 2 5" xfId="8029"/>
    <cellStyle name="Заголовок результата расчета 7 2 6" xfId="13976"/>
    <cellStyle name="Заголовок результата расчета 7 3" xfId="1508"/>
    <cellStyle name="Заголовок результата расчета 7 3 2" xfId="5157"/>
    <cellStyle name="Заголовок результата расчета 7 3 2 2" xfId="7859"/>
    <cellStyle name="Заголовок результата расчета 7 3 3" xfId="8031"/>
    <cellStyle name="Заголовок результата расчета 7 3 4" xfId="13977"/>
    <cellStyle name="Заголовок результата расчета 7 4" xfId="5155"/>
    <cellStyle name="Заголовок результата расчета 7 4 2" xfId="7075"/>
    <cellStyle name="Заголовок результата расчета 7 4 3" xfId="7860"/>
    <cellStyle name="Заголовок результата расчета 7 5" xfId="4131"/>
    <cellStyle name="Заголовок результата расчета 7 6" xfId="7217"/>
    <cellStyle name="Заголовок результата расчета 7 7" xfId="13482"/>
    <cellStyle name="Заголовок результата расчета 8" xfId="1509"/>
    <cellStyle name="Заголовок результата расчета 8 2" xfId="1510"/>
    <cellStyle name="Заголовок результата расчета 8 2 2" xfId="1511"/>
    <cellStyle name="Заголовок результата расчета 8 2 3" xfId="6439"/>
    <cellStyle name="Заголовок результата расчета 8 2 3 2" xfId="8773"/>
    <cellStyle name="Заголовок результата расчета 8 2 3 3" xfId="14364"/>
    <cellStyle name="Заголовок результата расчета 8 2 4" xfId="5159"/>
    <cellStyle name="Заголовок результата расчета 8 2 5" xfId="8033"/>
    <cellStyle name="Заголовок результата расчета 8 2 6" xfId="13978"/>
    <cellStyle name="Заголовок результата расчета 8 3" xfId="1512"/>
    <cellStyle name="Заголовок результата расчета 8 3 2" xfId="5160"/>
    <cellStyle name="Заголовок результата расчета 8 3 2 2" xfId="8439"/>
    <cellStyle name="Заголовок результата расчета 8 3 3" xfId="8035"/>
    <cellStyle name="Заголовок результата расчета 8 3 4" xfId="13979"/>
    <cellStyle name="Заголовок результата расчета 8 4" xfId="5158"/>
    <cellStyle name="Заголовок результата расчета 8 4 2" xfId="7861"/>
    <cellStyle name="Заголовок результата расчета 8 4 3" xfId="7076"/>
    <cellStyle name="Заголовок результата расчета 8 5" xfId="4132"/>
    <cellStyle name="Заголовок результата расчета 8 6" xfId="7218"/>
    <cellStyle name="Заголовок результата расчета 8 7" xfId="13483"/>
    <cellStyle name="Заголовок результата расчета 9" xfId="1513"/>
    <cellStyle name="Заголовок результата расчета 9 2" xfId="1514"/>
    <cellStyle name="Заголовок результата расчета 9 2 2" xfId="1515"/>
    <cellStyle name="Заголовок результата расчета 9 2 2 2" xfId="5163"/>
    <cellStyle name="Заголовок результата расчета 9 2 3" xfId="1516"/>
    <cellStyle name="Заголовок результата расчета 9 2 4" xfId="6440"/>
    <cellStyle name="Заголовок результата расчета 9 2 4 2" xfId="8774"/>
    <cellStyle name="Заголовок результата расчета 9 2 4 3" xfId="14365"/>
    <cellStyle name="Заголовок результата расчета 9 2 5" xfId="5162"/>
    <cellStyle name="Заголовок результата расчета 9 2 6" xfId="8036"/>
    <cellStyle name="Заголовок результата расчета 9 2 7" xfId="13980"/>
    <cellStyle name="Заголовок результата расчета 9 3" xfId="1517"/>
    <cellStyle name="Заголовок результата расчета 9 3 2" xfId="5164"/>
    <cellStyle name="Заголовок результата расчета 9 3 2 2" xfId="8704"/>
    <cellStyle name="Заголовок результата расчета 9 3 3" xfId="8037"/>
    <cellStyle name="Заголовок результата расчета 9 3 4" xfId="13981"/>
    <cellStyle name="Заголовок результата расчета 9 4" xfId="5161"/>
    <cellStyle name="Заголовок результата расчета 9 4 2" xfId="7864"/>
    <cellStyle name="Заголовок результата расчета 9 5" xfId="4133"/>
    <cellStyle name="Заголовок результата расчета 9 5 2" xfId="7865"/>
    <cellStyle name="Заголовок результата расчета 9 6" xfId="7219"/>
    <cellStyle name="Заголовок результата расчета 9 7" xfId="13484"/>
    <cellStyle name="Заголовок свободного показателя" xfId="1518"/>
    <cellStyle name="Заголовок свободного показателя 10" xfId="1519"/>
    <cellStyle name="Заголовок свободного показателя 10 2" xfId="1520"/>
    <cellStyle name="Заголовок свободного показателя 10 2 2" xfId="1521"/>
    <cellStyle name="Заголовок свободного показателя 10 2 3" xfId="6441"/>
    <cellStyle name="Заголовок свободного показателя 10 2 3 2" xfId="8705"/>
    <cellStyle name="Заголовок свободного показателя 10 2 4" xfId="5165"/>
    <cellStyle name="Заголовок свободного показателя 10 3" xfId="1522"/>
    <cellStyle name="Заголовок свободного показателя 10 3 2" xfId="5166"/>
    <cellStyle name="Заголовок свободного показателя 10 3 2 2" xfId="7867"/>
    <cellStyle name="Заголовок свободного показателя 10 3 3" xfId="8038"/>
    <cellStyle name="Заголовок свободного показателя 10 3 4" xfId="13982"/>
    <cellStyle name="Заголовок свободного показателя 10 4" xfId="4134"/>
    <cellStyle name="Заголовок свободного показателя 10 4 2" xfId="7631"/>
    <cellStyle name="Заголовок свободного показателя 10 5" xfId="7220"/>
    <cellStyle name="Заголовок свободного показателя 10 6" xfId="13485"/>
    <cellStyle name="Заголовок свободного показателя 11" xfId="1523"/>
    <cellStyle name="Заголовок свободного показателя 11 2" xfId="1524"/>
    <cellStyle name="Заголовок свободного показателя 11 2 2" xfId="1525"/>
    <cellStyle name="Заголовок свободного показателя 11 2 3" xfId="6442"/>
    <cellStyle name="Заголовок свободного показателя 11 2 3 2" xfId="8440"/>
    <cellStyle name="Заголовок свободного показателя 11 2 4" xfId="5167"/>
    <cellStyle name="Заголовок свободного показателя 11 3" xfId="1526"/>
    <cellStyle name="Заголовок свободного показателя 11 3 2" xfId="5168"/>
    <cellStyle name="Заголовок свободного показателя 11 3 2 2" xfId="9344"/>
    <cellStyle name="Заголовок свободного показателя 11 3 3" xfId="8039"/>
    <cellStyle name="Заголовок свободного показателя 11 3 4" xfId="13983"/>
    <cellStyle name="Заголовок свободного показателя 11 4" xfId="4135"/>
    <cellStyle name="Заголовок свободного показателя 11 4 2" xfId="7870"/>
    <cellStyle name="Заголовок свободного показателя 11 5" xfId="7221"/>
    <cellStyle name="Заголовок свободного показателя 11 6" xfId="13486"/>
    <cellStyle name="Заголовок свободного показателя 12" xfId="1527"/>
    <cellStyle name="Заголовок свободного показателя 12 2" xfId="1528"/>
    <cellStyle name="Заголовок свободного показателя 12 2 2" xfId="1529"/>
    <cellStyle name="Заголовок свободного показателя 12 2 3" xfId="6443"/>
    <cellStyle name="Заголовок свободного показателя 12 2 3 2" xfId="7871"/>
    <cellStyle name="Заголовок свободного показателя 12 2 4" xfId="5169"/>
    <cellStyle name="Заголовок свободного показателя 12 3" xfId="1530"/>
    <cellStyle name="Заголовок свободного показателя 12 3 2" xfId="5170"/>
    <cellStyle name="Заголовок свободного показателя 12 3 2 2" xfId="7632"/>
    <cellStyle name="Заголовок свободного показателя 12 3 3" xfId="8040"/>
    <cellStyle name="Заголовок свободного показателя 12 3 4" xfId="13984"/>
    <cellStyle name="Заголовок свободного показателя 12 4" xfId="4136"/>
    <cellStyle name="Заголовок свободного показателя 12 4 2" xfId="7872"/>
    <cellStyle name="Заголовок свободного показателя 12 5" xfId="7222"/>
    <cellStyle name="Заголовок свободного показателя 12 6" xfId="13487"/>
    <cellStyle name="Заголовок свободного показателя 13" xfId="1531"/>
    <cellStyle name="Заголовок свободного показателя 13 2" xfId="1532"/>
    <cellStyle name="Заголовок свободного показателя 13 3" xfId="1533"/>
    <cellStyle name="Заголовок свободного показателя 13 3 2" xfId="5171"/>
    <cellStyle name="Заголовок свободного показателя 13 3 2 2" xfId="8441"/>
    <cellStyle name="Заголовок свободного показателя 13 3 3" xfId="8041"/>
    <cellStyle name="Заголовок свободного показателя 13 3 4" xfId="13985"/>
    <cellStyle name="Заголовок свободного показателя 13 4" xfId="4137"/>
    <cellStyle name="Заголовок свободного показателя 13 4 2" xfId="7873"/>
    <cellStyle name="Заголовок свободного показателя 13 5" xfId="7223"/>
    <cellStyle name="Заголовок свободного показателя 13 6" xfId="13488"/>
    <cellStyle name="Заголовок свободного показателя 14" xfId="1534"/>
    <cellStyle name="Заголовок свободного показателя 14 2" xfId="1535"/>
    <cellStyle name="Заголовок свободного показателя 14 3" xfId="1536"/>
    <cellStyle name="Заголовок свободного показателя 14 3 2" xfId="5172"/>
    <cellStyle name="Заголовок свободного показателя 14 3 2 2" xfId="8442"/>
    <cellStyle name="Заголовок свободного показателя 14 3 3" xfId="8042"/>
    <cellStyle name="Заголовок свободного показателя 14 3 4" xfId="13986"/>
    <cellStyle name="Заголовок свободного показателя 14 4" xfId="4138"/>
    <cellStyle name="Заголовок свободного показателя 14 4 2" xfId="7090"/>
    <cellStyle name="Заголовок свободного показателя 14 5" xfId="7224"/>
    <cellStyle name="Заголовок свободного показателя 14 6" xfId="13489"/>
    <cellStyle name="Заголовок свободного показателя 15" xfId="1537"/>
    <cellStyle name="Заголовок свободного показателя 15 10" xfId="1538"/>
    <cellStyle name="Заголовок свободного показателя 15 10 2" xfId="5173"/>
    <cellStyle name="Заголовок свободного показателя 15 10 2 2" xfId="7874"/>
    <cellStyle name="Заголовок свободного показателя 15 10 3" xfId="8043"/>
    <cellStyle name="Заголовок свободного показателя 15 10 4" xfId="13987"/>
    <cellStyle name="Заголовок свободного показателя 15 11" xfId="4139"/>
    <cellStyle name="Заголовок свободного показателя 15 11 2" xfId="8918"/>
    <cellStyle name="Заголовок свободного показателя 15 12" xfId="7225"/>
    <cellStyle name="Заголовок свободного показателя 15 13" xfId="13490"/>
    <cellStyle name="Заголовок свободного показателя 15 2" xfId="1539"/>
    <cellStyle name="Заголовок свободного показателя 15 2 2" xfId="1540"/>
    <cellStyle name="Заголовок свободного показателя 15 2 2 2" xfId="5174"/>
    <cellStyle name="Заголовок свободного показателя 15 2 3" xfId="1541"/>
    <cellStyle name="Заголовок свободного показателя 15 2 3 2" xfId="5175"/>
    <cellStyle name="Заголовок свободного показателя 15 2 4" xfId="4140"/>
    <cellStyle name="Заголовок свободного показателя 15 3" xfId="1542"/>
    <cellStyle name="Заголовок свободного показателя 15 3 2" xfId="1543"/>
    <cellStyle name="Заголовок свободного показателя 15 3 2 2" xfId="5176"/>
    <cellStyle name="Заголовок свободного показателя 15 3 3" xfId="1544"/>
    <cellStyle name="Заголовок свободного показателя 15 3 3 2" xfId="5177"/>
    <cellStyle name="Заголовок свободного показателя 15 3 4" xfId="4141"/>
    <cellStyle name="Заголовок свободного показателя 15 4" xfId="1545"/>
    <cellStyle name="Заголовок свободного показателя 15 4 2" xfId="1546"/>
    <cellStyle name="Заголовок свободного показателя 15 4 2 2" xfId="5178"/>
    <cellStyle name="Заголовок свободного показателя 15 4 3" xfId="1547"/>
    <cellStyle name="Заголовок свободного показателя 15 4 3 2" xfId="5179"/>
    <cellStyle name="Заголовок свободного показателя 15 4 4" xfId="4142"/>
    <cellStyle name="Заголовок свободного показателя 15 5" xfId="1548"/>
    <cellStyle name="Заголовок свободного показателя 15 5 2" xfId="1549"/>
    <cellStyle name="Заголовок свободного показателя 15 5 2 2" xfId="5180"/>
    <cellStyle name="Заголовок свободного показателя 15 5 3" xfId="1550"/>
    <cellStyle name="Заголовок свободного показателя 15 5 3 2" xfId="5181"/>
    <cellStyle name="Заголовок свободного показателя 15 5 4" xfId="4143"/>
    <cellStyle name="Заголовок свободного показателя 15 6" xfId="1551"/>
    <cellStyle name="Заголовок свободного показателя 15 6 2" xfId="1552"/>
    <cellStyle name="Заголовок свободного показателя 15 6 2 2" xfId="5182"/>
    <cellStyle name="Заголовок свободного показателя 15 6 3" xfId="1553"/>
    <cellStyle name="Заголовок свободного показателя 15 6 3 2" xfId="5183"/>
    <cellStyle name="Заголовок свободного показателя 15 6 4" xfId="4144"/>
    <cellStyle name="Заголовок свободного показателя 15 7" xfId="1554"/>
    <cellStyle name="Заголовок свободного показателя 15 7 2" xfId="1555"/>
    <cellStyle name="Заголовок свободного показателя 15 7 2 2" xfId="5184"/>
    <cellStyle name="Заголовок свободного показателя 15 7 3" xfId="1556"/>
    <cellStyle name="Заголовок свободного показателя 15 7 3 2" xfId="5185"/>
    <cellStyle name="Заголовок свободного показателя 15 7 4" xfId="4145"/>
    <cellStyle name="Заголовок свободного показателя 15 8" xfId="1557"/>
    <cellStyle name="Заголовок свободного показателя 15 8 2" xfId="1558"/>
    <cellStyle name="Заголовок свободного показателя 15 8 2 2" xfId="5186"/>
    <cellStyle name="Заголовок свободного показателя 15 8 3" xfId="1559"/>
    <cellStyle name="Заголовок свободного показателя 15 8 3 2" xfId="5187"/>
    <cellStyle name="Заголовок свободного показателя 15 8 4" xfId="4146"/>
    <cellStyle name="Заголовок свободного показателя 15 9" xfId="1560"/>
    <cellStyle name="Заголовок свободного показателя 15_10470_35589_Расчет показателей КФМ" xfId="1561"/>
    <cellStyle name="Заголовок свободного показателя 16" xfId="1562"/>
    <cellStyle name="Заголовок свободного показателя 16 2" xfId="1563"/>
    <cellStyle name="Заголовок свободного показателя 16 3" xfId="1564"/>
    <cellStyle name="Заголовок свободного показателя 16 3 2" xfId="5188"/>
    <cellStyle name="Заголовок свободного показателя 16 3 2 2" xfId="8445"/>
    <cellStyle name="Заголовок свободного показателя 16 3 3" xfId="8044"/>
    <cellStyle name="Заголовок свободного показателя 16 3 4" xfId="13988"/>
    <cellStyle name="Заголовок свободного показателя 16 4" xfId="4147"/>
    <cellStyle name="Заголовок свободного показателя 16 4 2" xfId="7877"/>
    <cellStyle name="Заголовок свободного показателя 16 5" xfId="7226"/>
    <cellStyle name="Заголовок свободного показателя 16 6" xfId="13491"/>
    <cellStyle name="Заголовок свободного показателя 17" xfId="1565"/>
    <cellStyle name="Заголовок свободного показателя 17 2" xfId="1566"/>
    <cellStyle name="Заголовок свободного показателя 17 3" xfId="1567"/>
    <cellStyle name="Заголовок свободного показателя 17 3 2" xfId="5189"/>
    <cellStyle name="Заголовок свободного показателя 17 3 2 2" xfId="7880"/>
    <cellStyle name="Заголовок свободного показателя 17 3 3" xfId="8045"/>
    <cellStyle name="Заголовок свободного показателя 17 3 4" xfId="13989"/>
    <cellStyle name="Заголовок свободного показателя 17 4" xfId="4148"/>
    <cellStyle name="Заголовок свободного показателя 17 4 2" xfId="7878"/>
    <cellStyle name="Заголовок свободного показателя 17 5" xfId="7227"/>
    <cellStyle name="Заголовок свободного показателя 17 6" xfId="13492"/>
    <cellStyle name="Заголовок свободного показателя 18" xfId="1568"/>
    <cellStyle name="Заголовок свободного показателя 18 2" xfId="1569"/>
    <cellStyle name="Заголовок свободного показателя 18 3" xfId="1570"/>
    <cellStyle name="Заголовок свободного показателя 18 3 2" xfId="5190"/>
    <cellStyle name="Заголовок свободного показателя 18 3 2 2" xfId="8446"/>
    <cellStyle name="Заголовок свободного показателя 18 3 3" xfId="8046"/>
    <cellStyle name="Заголовок свободного показателя 18 3 4" xfId="13990"/>
    <cellStyle name="Заголовок свободного показателя 18 4" xfId="4149"/>
    <cellStyle name="Заголовок свободного показателя 18 4 2" xfId="7882"/>
    <cellStyle name="Заголовок свободного показателя 18 5" xfId="7228"/>
    <cellStyle name="Заголовок свободного показателя 18 6" xfId="13493"/>
    <cellStyle name="Заголовок свободного показателя 19" xfId="1571"/>
    <cellStyle name="Заголовок свободного показателя 19 2" xfId="1572"/>
    <cellStyle name="Заголовок свободного показателя 19 3" xfId="1573"/>
    <cellStyle name="Заголовок свободного показателя 19 3 2" xfId="5191"/>
    <cellStyle name="Заголовок свободного показателя 19 3 2 2" xfId="7883"/>
    <cellStyle name="Заголовок свободного показателя 19 3 3" xfId="8047"/>
    <cellStyle name="Заголовок свободного показателя 19 3 4" xfId="13991"/>
    <cellStyle name="Заголовок свободного показателя 19 4" xfId="4150"/>
    <cellStyle name="Заголовок свободного показателя 19 4 2" xfId="8447"/>
    <cellStyle name="Заголовок свободного показателя 19 5" xfId="7229"/>
    <cellStyle name="Заголовок свободного показателя 19 6" xfId="13494"/>
    <cellStyle name="Заголовок свободного показателя 2" xfId="1574"/>
    <cellStyle name="Заголовок свободного показателя 2 10" xfId="1575"/>
    <cellStyle name="Заголовок свободного показателя 2 10 2" xfId="5193"/>
    <cellStyle name="Заголовок свободного показателя 2 10 2 2" xfId="8450"/>
    <cellStyle name="Заголовок свободного показателя 2 10 3" xfId="8048"/>
    <cellStyle name="Заголовок свободного показателя 2 10 4" xfId="13992"/>
    <cellStyle name="Заголовок свободного показателя 2 11" xfId="5192"/>
    <cellStyle name="Заголовок свободного показателя 2 11 2" xfId="7884"/>
    <cellStyle name="Заголовок свободного показателя 2 11 3" xfId="8451"/>
    <cellStyle name="Заголовок свободного показателя 2 12" xfId="4151"/>
    <cellStyle name="Заголовок свободного показателя 2 13" xfId="7230"/>
    <cellStyle name="Заголовок свободного показателя 2 14" xfId="13495"/>
    <cellStyle name="Заголовок свободного показателя 2 2" xfId="1576"/>
    <cellStyle name="Заголовок свободного показателя 2 2 10" xfId="1577"/>
    <cellStyle name="Заголовок свободного показателя 2 2 10 2" xfId="5194"/>
    <cellStyle name="Заголовок свободного показателя 2 2 11" xfId="4152"/>
    <cellStyle name="Заголовок свободного показателя 2 2 2" xfId="1578"/>
    <cellStyle name="Заголовок свободного показателя 2 2 2 2" xfId="1579"/>
    <cellStyle name="Заголовок свободного показателя 2 2 2 3" xfId="6444"/>
    <cellStyle name="Заголовок свободного показателя 2 2 2 3 2" xfId="8775"/>
    <cellStyle name="Заголовок свободного показателя 2 2 2 3 3" xfId="14366"/>
    <cellStyle name="Заголовок свободного показателя 2 2 2 4" xfId="4153"/>
    <cellStyle name="Заголовок свободного показателя 2 2 2 5" xfId="7231"/>
    <cellStyle name="Заголовок свободного показателя 2 2 2 6" xfId="13496"/>
    <cellStyle name="Заголовок свободного показателя 2 2 3" xfId="1580"/>
    <cellStyle name="Заголовок свободного показателя 2 2 3 2" xfId="1581"/>
    <cellStyle name="Заголовок свободного показателя 2 2 3 3" xfId="6445"/>
    <cellStyle name="Заголовок свободного показателя 2 2 3 3 2" xfId="8776"/>
    <cellStyle name="Заголовок свободного показателя 2 2 3 3 3" xfId="14367"/>
    <cellStyle name="Заголовок свободного показателя 2 2 3 4" xfId="4154"/>
    <cellStyle name="Заголовок свободного показателя 2 2 3 5" xfId="7232"/>
    <cellStyle name="Заголовок свободного показателя 2 2 3 6" xfId="13497"/>
    <cellStyle name="Заголовок свободного показателя 2 2 4" xfId="1582"/>
    <cellStyle name="Заголовок свободного показателя 2 2 4 2" xfId="1583"/>
    <cellStyle name="Заголовок свободного показателя 2 2 4 3" xfId="6446"/>
    <cellStyle name="Заголовок свободного показателя 2 2 4 3 2" xfId="8777"/>
    <cellStyle name="Заголовок свободного показателя 2 2 4 3 3" xfId="14368"/>
    <cellStyle name="Заголовок свободного показателя 2 2 4 4" xfId="4155"/>
    <cellStyle name="Заголовок свободного показателя 2 2 4 5" xfId="7233"/>
    <cellStyle name="Заголовок свободного показателя 2 2 4 6" xfId="13498"/>
    <cellStyle name="Заголовок свободного показателя 2 2 5" xfId="1584"/>
    <cellStyle name="Заголовок свободного показателя 2 2 5 2" xfId="1585"/>
    <cellStyle name="Заголовок свободного показателя 2 2 5 3" xfId="6447"/>
    <cellStyle name="Заголовок свободного показателя 2 2 5 3 2" xfId="8778"/>
    <cellStyle name="Заголовок свободного показателя 2 2 5 3 3" xfId="14369"/>
    <cellStyle name="Заголовок свободного показателя 2 2 5 4" xfId="4156"/>
    <cellStyle name="Заголовок свободного показателя 2 2 5 5" xfId="7234"/>
    <cellStyle name="Заголовок свободного показателя 2 2 5 6" xfId="13499"/>
    <cellStyle name="Заголовок свободного показателя 2 2 6" xfId="1586"/>
    <cellStyle name="Заголовок свободного показателя 2 2 6 2" xfId="1587"/>
    <cellStyle name="Заголовок свободного показателя 2 2 6 3" xfId="6448"/>
    <cellStyle name="Заголовок свободного показателя 2 2 6 3 2" xfId="8779"/>
    <cellStyle name="Заголовок свободного показателя 2 2 6 3 3" xfId="14370"/>
    <cellStyle name="Заголовок свободного показателя 2 2 6 4" xfId="4157"/>
    <cellStyle name="Заголовок свободного показателя 2 2 6 5" xfId="7235"/>
    <cellStyle name="Заголовок свободного показателя 2 2 6 6" xfId="13500"/>
    <cellStyle name="Заголовок свободного показателя 2 2 7" xfId="1588"/>
    <cellStyle name="Заголовок свободного показателя 2 2 7 2" xfId="1589"/>
    <cellStyle name="Заголовок свободного показателя 2 2 7 3" xfId="6449"/>
    <cellStyle name="Заголовок свободного показателя 2 2 7 3 2" xfId="8780"/>
    <cellStyle name="Заголовок свободного показателя 2 2 7 3 3" xfId="14371"/>
    <cellStyle name="Заголовок свободного показателя 2 2 7 4" xfId="4158"/>
    <cellStyle name="Заголовок свободного показателя 2 2 7 5" xfId="7236"/>
    <cellStyle name="Заголовок свободного показателя 2 2 7 6" xfId="13501"/>
    <cellStyle name="Заголовок свободного показателя 2 2 8" xfId="1590"/>
    <cellStyle name="Заголовок свободного показателя 2 2 8 2" xfId="1591"/>
    <cellStyle name="Заголовок свободного показателя 2 2 8 3" xfId="6450"/>
    <cellStyle name="Заголовок свободного показателя 2 2 8 3 2" xfId="8781"/>
    <cellStyle name="Заголовок свободного показателя 2 2 8 3 3" xfId="14372"/>
    <cellStyle name="Заголовок свободного показателя 2 2 8 4" xfId="4159"/>
    <cellStyle name="Заголовок свободного показателя 2 2 8 5" xfId="7237"/>
    <cellStyle name="Заголовок свободного показателя 2 2 8 6" xfId="13502"/>
    <cellStyle name="Заголовок свободного показателя 2 2 9" xfId="1592"/>
    <cellStyle name="Заголовок свободного показателя 2 2 9 2" xfId="1593"/>
    <cellStyle name="Заголовок свободного показателя 2 2 9 2 2" xfId="5195"/>
    <cellStyle name="Заголовок свободного показателя 2 2 9 3" xfId="6451"/>
    <cellStyle name="Заголовок свободного показателя 2 2 9 4" xfId="8454"/>
    <cellStyle name="Заголовок свободного показателя 2 2_10470_35589_Расчет показателей КФМ" xfId="1594"/>
    <cellStyle name="Заголовок свободного показателя 2 3" xfId="1595"/>
    <cellStyle name="Заголовок свободного показателя 2 3 2" xfId="1596"/>
    <cellStyle name="Заголовок свободного показателя 2 3 3" xfId="6452"/>
    <cellStyle name="Заголовок свободного показателя 2 3 3 2" xfId="8782"/>
    <cellStyle name="Заголовок свободного показателя 2 3 3 3" xfId="14373"/>
    <cellStyle name="Заголовок свободного показателя 2 3 4" xfId="4160"/>
    <cellStyle name="Заголовок свободного показателя 2 3 5" xfId="7238"/>
    <cellStyle name="Заголовок свободного показателя 2 3 6" xfId="13503"/>
    <cellStyle name="Заголовок свободного показателя 2 4" xfId="1597"/>
    <cellStyle name="Заголовок свободного показателя 2 4 2" xfId="1598"/>
    <cellStyle name="Заголовок свободного показателя 2 4 2 2" xfId="5196"/>
    <cellStyle name="Заголовок свободного показателя 2 4 3" xfId="1599"/>
    <cellStyle name="Заголовок свободного показателя 2 4 3 2" xfId="5197"/>
    <cellStyle name="Заголовок свободного показателя 2 4 4" xfId="4161"/>
    <cellStyle name="Заголовок свободного показателя 2 5" xfId="1600"/>
    <cellStyle name="Заголовок свободного показателя 2 5 2" xfId="1601"/>
    <cellStyle name="Заголовок свободного показателя 2 5 2 2" xfId="5198"/>
    <cellStyle name="Заголовок свободного показателя 2 5 3" xfId="1602"/>
    <cellStyle name="Заголовок свободного показателя 2 5 3 2" xfId="5199"/>
    <cellStyle name="Заголовок свободного показателя 2 5 4" xfId="4162"/>
    <cellStyle name="Заголовок свободного показателя 2 6" xfId="1603"/>
    <cellStyle name="Заголовок свободного показателя 2 6 2" xfId="1604"/>
    <cellStyle name="Заголовок свободного показателя 2 6 2 2" xfId="5200"/>
    <cellStyle name="Заголовок свободного показателя 2 6 3" xfId="1605"/>
    <cellStyle name="Заголовок свободного показателя 2 6 3 2" xfId="5201"/>
    <cellStyle name="Заголовок свободного показателя 2 6 4" xfId="4163"/>
    <cellStyle name="Заголовок свободного показателя 2 7" xfId="1606"/>
    <cellStyle name="Заголовок свободного показателя 2 7 2" xfId="1607"/>
    <cellStyle name="Заголовок свободного показателя 2 7 2 2" xfId="5202"/>
    <cellStyle name="Заголовок свободного показателя 2 7 3" xfId="1608"/>
    <cellStyle name="Заголовок свободного показателя 2 7 3 2" xfId="5203"/>
    <cellStyle name="Заголовок свободного показателя 2 7 4" xfId="4164"/>
    <cellStyle name="Заголовок свободного показателя 2 8" xfId="1609"/>
    <cellStyle name="Заголовок свободного показателя 2 8 2" xfId="1610"/>
    <cellStyle name="Заголовок свободного показателя 2 8 2 2" xfId="5204"/>
    <cellStyle name="Заголовок свободного показателя 2 8 3" xfId="1611"/>
    <cellStyle name="Заголовок свободного показателя 2 8 3 2" xfId="5205"/>
    <cellStyle name="Заголовок свободного показателя 2 8 4" xfId="4165"/>
    <cellStyle name="Заголовок свободного показателя 2 9" xfId="1612"/>
    <cellStyle name="Заголовок свободного показателя 2 9 2" xfId="1613"/>
    <cellStyle name="Заголовок свободного показателя 2 9 2 2" xfId="5206"/>
    <cellStyle name="Заголовок свободного показателя 2 9 3" xfId="1614"/>
    <cellStyle name="Заголовок свободного показателя 2 9 3 2" xfId="5207"/>
    <cellStyle name="Заголовок свободного показателя 2 9 4" xfId="4166"/>
    <cellStyle name="Заголовок свободного показателя 2_10470_35589_Расчет показателей КФМ" xfId="1615"/>
    <cellStyle name="Заголовок свободного показателя 20" xfId="1616"/>
    <cellStyle name="Заголовок свободного показателя 20 2" xfId="1617"/>
    <cellStyle name="Заголовок свободного показателя 20 3" xfId="1618"/>
    <cellStyle name="Заголовок свободного показателя 20 3 2" xfId="5208"/>
    <cellStyle name="Заголовок свободного показателя 20 3 2 2" xfId="8457"/>
    <cellStyle name="Заголовок свободного показателя 20 3 3" xfId="8049"/>
    <cellStyle name="Заголовок свободного показателя 20 3 4" xfId="13993"/>
    <cellStyle name="Заголовок свободного показателя 20 4" xfId="4167"/>
    <cellStyle name="Заголовок свободного показателя 20 4 2" xfId="7893"/>
    <cellStyle name="Заголовок свободного показателя 20 5" xfId="7239"/>
    <cellStyle name="Заголовок свободного показателя 20 6" xfId="13504"/>
    <cellStyle name="Заголовок свободного показателя 21" xfId="1619"/>
    <cellStyle name="Заголовок свободного показателя 21 2" xfId="1620"/>
    <cellStyle name="Заголовок свободного показателя 21 3" xfId="1621"/>
    <cellStyle name="Заголовок свободного показателя 21 3 2" xfId="5209"/>
    <cellStyle name="Заголовок свободного показателя 21 3 2 2" xfId="8458"/>
    <cellStyle name="Заголовок свободного показателя 21 3 3" xfId="8050"/>
    <cellStyle name="Заголовок свободного показателя 21 3 4" xfId="13994"/>
    <cellStyle name="Заголовок свободного показателя 21 4" xfId="4168"/>
    <cellStyle name="Заголовок свободного показателя 21 4 2" xfId="7894"/>
    <cellStyle name="Заголовок свободного показателя 21 5" xfId="7240"/>
    <cellStyle name="Заголовок свободного показателя 21 6" xfId="13505"/>
    <cellStyle name="Заголовок свободного показателя 22" xfId="1622"/>
    <cellStyle name="Заголовок свободного показателя 22 2" xfId="5210"/>
    <cellStyle name="Заголовок свободного показателя 23" xfId="1623"/>
    <cellStyle name="Заголовок свободного показателя 23 2" xfId="5211"/>
    <cellStyle name="Заголовок свободного показателя 24" xfId="14545"/>
    <cellStyle name="Заголовок свободного показателя 25" xfId="14525"/>
    <cellStyle name="Заголовок свободного показателя 26" xfId="14560"/>
    <cellStyle name="Заголовок свободного показателя 3" xfId="1624"/>
    <cellStyle name="Заголовок свободного показателя 3 2" xfId="1625"/>
    <cellStyle name="Заголовок свободного показателя 3 2 2" xfId="1626"/>
    <cellStyle name="Заголовок свободного показателя 3 2 3" xfId="6453"/>
    <cellStyle name="Заголовок свободного показателя 3 2 3 2" xfId="8783"/>
    <cellStyle name="Заголовок свободного показателя 3 2 3 3" xfId="14374"/>
    <cellStyle name="Заголовок свободного показателя 3 2 4" xfId="5213"/>
    <cellStyle name="Заголовок свободного показателя 3 2 5" xfId="8051"/>
    <cellStyle name="Заголовок свободного показателя 3 2 6" xfId="13995"/>
    <cellStyle name="Заголовок свободного показателя 3 3" xfId="1627"/>
    <cellStyle name="Заголовок свободного показателя 3 3 2" xfId="5214"/>
    <cellStyle name="Заголовок свободного показателя 3 3 2 2" xfId="8459"/>
    <cellStyle name="Заголовок свободного показателя 3 3 3" xfId="8052"/>
    <cellStyle name="Заголовок свободного показателя 3 3 4" xfId="13996"/>
    <cellStyle name="Заголовок свободного показателя 3 4" xfId="5212"/>
    <cellStyle name="Заголовок свободного показателя 3 4 2" xfId="8720"/>
    <cellStyle name="Заголовок свободного показателя 3 4 3" xfId="9343"/>
    <cellStyle name="Заголовок свободного показателя 3 5" xfId="4169"/>
    <cellStyle name="Заголовок свободного показателя 3 6" xfId="7241"/>
    <cellStyle name="Заголовок свободного показателя 3 7" xfId="13506"/>
    <cellStyle name="Заголовок свободного показателя 4" xfId="1628"/>
    <cellStyle name="Заголовок свободного показателя 4 2" xfId="1629"/>
    <cellStyle name="Заголовок свободного показателя 4 2 2" xfId="1630"/>
    <cellStyle name="Заголовок свободного показателя 4 2 3" xfId="6454"/>
    <cellStyle name="Заголовок свободного показателя 4 2 3 2" xfId="8784"/>
    <cellStyle name="Заголовок свободного показателя 4 2 3 3" xfId="14375"/>
    <cellStyle name="Заголовок свободного показателя 4 2 4" xfId="5216"/>
    <cellStyle name="Заголовок свободного показателя 4 2 5" xfId="8053"/>
    <cellStyle name="Заголовок свободного показателя 4 2 6" xfId="13997"/>
    <cellStyle name="Заголовок свободного показателя 4 3" xfId="1631"/>
    <cellStyle name="Заголовок свободного показателя 4 3 2" xfId="5217"/>
    <cellStyle name="Заголовок свободного показателя 4 3 2 2" xfId="9342"/>
    <cellStyle name="Заголовок свободного показателя 4 3 3" xfId="8054"/>
    <cellStyle name="Заголовок свободного показателя 4 3 4" xfId="13998"/>
    <cellStyle name="Заголовок свободного показателя 4 4" xfId="5215"/>
    <cellStyle name="Заголовок свободного показателя 4 4 2" xfId="7100"/>
    <cellStyle name="Заголовок свободного показателя 4 4 3" xfId="8461"/>
    <cellStyle name="Заголовок свободного показателя 4 5" xfId="4170"/>
    <cellStyle name="Заголовок свободного показателя 4 6" xfId="7242"/>
    <cellStyle name="Заголовок свободного показателя 4 7" xfId="13507"/>
    <cellStyle name="Заголовок свободного показателя 5" xfId="1632"/>
    <cellStyle name="Заголовок свободного показателя 5 2" xfId="1633"/>
    <cellStyle name="Заголовок свободного показателя 5 2 2" xfId="1634"/>
    <cellStyle name="Заголовок свободного показателя 5 2 3" xfId="6455"/>
    <cellStyle name="Заголовок свободного показателя 5 2 3 2" xfId="8785"/>
    <cellStyle name="Заголовок свободного показателя 5 2 3 3" xfId="14376"/>
    <cellStyle name="Заголовок свободного показателя 5 2 4" xfId="5219"/>
    <cellStyle name="Заголовок свободного показателя 5 2 5" xfId="8055"/>
    <cellStyle name="Заголовок свободного показателя 5 2 6" xfId="13999"/>
    <cellStyle name="Заголовок свободного показателя 5 3" xfId="1635"/>
    <cellStyle name="Заголовок свободного показателя 5 3 2" xfId="5220"/>
    <cellStyle name="Заголовок свободного показателя 5 3 2 2" xfId="7102"/>
    <cellStyle name="Заголовок свободного показателя 5 3 3" xfId="8057"/>
    <cellStyle name="Заголовок свободного показателя 5 3 4" xfId="14000"/>
    <cellStyle name="Заголовок свободного показателя 5 4" xfId="5218"/>
    <cellStyle name="Заголовок свободного показателя 5 4 2" xfId="9341"/>
    <cellStyle name="Заголовок свободного показателя 5 4 3" xfId="7101"/>
    <cellStyle name="Заголовок свободного показателя 5 5" xfId="4171"/>
    <cellStyle name="Заголовок свободного показателя 5 6" xfId="7243"/>
    <cellStyle name="Заголовок свободного показателя 5 7" xfId="13508"/>
    <cellStyle name="Заголовок свободного показателя 6" xfId="1636"/>
    <cellStyle name="Заголовок свободного показателя 6 2" xfId="1637"/>
    <cellStyle name="Заголовок свободного показателя 6 2 2" xfId="1638"/>
    <cellStyle name="Заголовок свободного показателя 6 2 3" xfId="6456"/>
    <cellStyle name="Заголовок свободного показателя 6 2 3 2" xfId="8786"/>
    <cellStyle name="Заголовок свободного показателя 6 2 3 3" xfId="14377"/>
    <cellStyle name="Заголовок свободного показателя 6 2 4" xfId="5222"/>
    <cellStyle name="Заголовок свободного показателя 6 2 5" xfId="8058"/>
    <cellStyle name="Заголовок свободного показателя 6 2 6" xfId="14001"/>
    <cellStyle name="Заголовок свободного показателя 6 3" xfId="1639"/>
    <cellStyle name="Заголовок свободного показателя 6 3 2" xfId="5223"/>
    <cellStyle name="Заголовок свободного показателя 6 3 2 2" xfId="7103"/>
    <cellStyle name="Заголовок свободного показателя 6 3 3" xfId="8059"/>
    <cellStyle name="Заголовок свободного показателя 6 3 4" xfId="14002"/>
    <cellStyle name="Заголовок свободного показателя 6 4" xfId="5221"/>
    <cellStyle name="Заголовок свободного показателя 6 4 2" xfId="7105"/>
    <cellStyle name="Заголовок свободного показателя 6 4 3" xfId="7104"/>
    <cellStyle name="Заголовок свободного показателя 6 5" xfId="4172"/>
    <cellStyle name="Заголовок свободного показателя 6 6" xfId="7244"/>
    <cellStyle name="Заголовок свободного показателя 6 7" xfId="13509"/>
    <cellStyle name="Заголовок свободного показателя 7" xfId="1640"/>
    <cellStyle name="Заголовок свободного показателя 7 2" xfId="1641"/>
    <cellStyle name="Заголовок свободного показателя 7 2 2" xfId="1642"/>
    <cellStyle name="Заголовок свободного показателя 7 2 3" xfId="6457"/>
    <cellStyle name="Заголовок свободного показателя 7 2 3 2" xfId="8787"/>
    <cellStyle name="Заголовок свободного показателя 7 2 3 3" xfId="14378"/>
    <cellStyle name="Заголовок свободного показателя 7 2 4" xfId="5225"/>
    <cellStyle name="Заголовок свободного показателя 7 2 5" xfId="8060"/>
    <cellStyle name="Заголовок свободного показателя 7 2 6" xfId="14003"/>
    <cellStyle name="Заголовок свободного показателя 7 3" xfId="1643"/>
    <cellStyle name="Заголовок свободного показателя 7 3 2" xfId="5226"/>
    <cellStyle name="Заголовок свободного показателя 7 3 2 2" xfId="9340"/>
    <cellStyle name="Заголовок свободного показателя 7 3 3" xfId="8061"/>
    <cellStyle name="Заголовок свободного показателя 7 3 4" xfId="14004"/>
    <cellStyle name="Заголовок свободного показателя 7 4" xfId="5224"/>
    <cellStyle name="Заголовок свободного показателя 7 4 2" xfId="7106"/>
    <cellStyle name="Заголовок свободного показателя 7 4 3" xfId="8463"/>
    <cellStyle name="Заголовок свободного показателя 7 5" xfId="4173"/>
    <cellStyle name="Заголовок свободного показателя 7 6" xfId="7245"/>
    <cellStyle name="Заголовок свободного показателя 7 7" xfId="13510"/>
    <cellStyle name="Заголовок свободного показателя 8" xfId="1644"/>
    <cellStyle name="Заголовок свободного показателя 8 2" xfId="1645"/>
    <cellStyle name="Заголовок свободного показателя 8 2 2" xfId="1646"/>
    <cellStyle name="Заголовок свободного показателя 8 2 3" xfId="6458"/>
    <cellStyle name="Заголовок свободного показателя 8 2 3 2" xfId="8788"/>
    <cellStyle name="Заголовок свободного показателя 8 2 3 3" xfId="14379"/>
    <cellStyle name="Заголовок свободного показателя 8 2 4" xfId="5228"/>
    <cellStyle name="Заголовок свободного показателя 8 2 5" xfId="8062"/>
    <cellStyle name="Заголовок свободного показателя 8 2 6" xfId="14005"/>
    <cellStyle name="Заголовок свободного показателя 8 3" xfId="1647"/>
    <cellStyle name="Заголовок свободного показателя 8 3 2" xfId="5229"/>
    <cellStyle name="Заголовок свободного показателя 8 3 2 2" xfId="7107"/>
    <cellStyle name="Заголовок свободного показателя 8 3 3" xfId="8063"/>
    <cellStyle name="Заголовок свободного показателя 8 3 4" xfId="14006"/>
    <cellStyle name="Заголовок свободного показателя 8 4" xfId="5227"/>
    <cellStyle name="Заголовок свободного показателя 8 4 2" xfId="8464"/>
    <cellStyle name="Заголовок свободного показателя 8 4 3" xfId="7108"/>
    <cellStyle name="Заголовок свободного показателя 8 5" xfId="4174"/>
    <cellStyle name="Заголовок свободного показателя 8 6" xfId="7246"/>
    <cellStyle name="Заголовок свободного показателя 8 7" xfId="13511"/>
    <cellStyle name="Заголовок свободного показателя 9" xfId="1648"/>
    <cellStyle name="Заголовок свободного показателя 9 2" xfId="1649"/>
    <cellStyle name="Заголовок свободного показателя 9 2 2" xfId="1650"/>
    <cellStyle name="Заголовок свободного показателя 9 2 2 2" xfId="5232"/>
    <cellStyle name="Заголовок свободного показателя 9 2 3" xfId="1651"/>
    <cellStyle name="Заголовок свободного показателя 9 2 4" xfId="6459"/>
    <cellStyle name="Заголовок свободного показателя 9 2 4 2" xfId="8789"/>
    <cellStyle name="Заголовок свободного показателя 9 2 4 3" xfId="14380"/>
    <cellStyle name="Заголовок свободного показателя 9 2 5" xfId="5231"/>
    <cellStyle name="Заголовок свободного показателя 9 2 6" xfId="8064"/>
    <cellStyle name="Заголовок свободного показателя 9 2 7" xfId="14007"/>
    <cellStyle name="Заголовок свободного показателя 9 3" xfId="1652"/>
    <cellStyle name="Заголовок свободного показателя 9 3 2" xfId="5233"/>
    <cellStyle name="Заголовок свободного показателя 9 3 2 2" xfId="7109"/>
    <cellStyle name="Заголовок свободного показателя 9 3 3" xfId="8065"/>
    <cellStyle name="Заголовок свободного показателя 9 3 4" xfId="14008"/>
    <cellStyle name="Заголовок свободного показателя 9 4" xfId="5230"/>
    <cellStyle name="Заголовок свободного показателя 9 4 2" xfId="8466"/>
    <cellStyle name="Заголовок свободного показателя 9 5" xfId="4175"/>
    <cellStyle name="Заголовок свободного показателя 9 5 2" xfId="7110"/>
    <cellStyle name="Заголовок свободного показателя 9 6" xfId="7247"/>
    <cellStyle name="Заголовок свободного показателя 9 7" xfId="13512"/>
    <cellStyle name="Значение фильтра" xfId="1653"/>
    <cellStyle name="Значение фильтра [печать]" xfId="1654"/>
    <cellStyle name="Значение фильтра [печать] 10" xfId="1655"/>
    <cellStyle name="Значение фильтра [печать] 10 2" xfId="1656"/>
    <cellStyle name="Значение фильтра [печать] 10 2 2" xfId="1657"/>
    <cellStyle name="Значение фильтра [печать] 10 2 3" xfId="6460"/>
    <cellStyle name="Значение фильтра [печать] 10 2 3 2" xfId="7898"/>
    <cellStyle name="Значение фильтра [печать] 10 2 4" xfId="5234"/>
    <cellStyle name="Значение фильтра [печать] 10 3" xfId="1658"/>
    <cellStyle name="Значение фильтра [печать] 10 3 2" xfId="5235"/>
    <cellStyle name="Значение фильтра [печать] 10 3 2 2" xfId="8468"/>
    <cellStyle name="Значение фильтра [печать] 10 3 3" xfId="8067"/>
    <cellStyle name="Значение фильтра [печать] 10 3 4" xfId="14009"/>
    <cellStyle name="Значение фильтра [печать] 10 4" xfId="4176"/>
    <cellStyle name="Значение фильтра [печать] 10 4 2" xfId="9339"/>
    <cellStyle name="Значение фильтра [печать] 10 5" xfId="7248"/>
    <cellStyle name="Значение фильтра [печать] 10 6" xfId="13513"/>
    <cellStyle name="Значение фильтра [печать] 11" xfId="1659"/>
    <cellStyle name="Значение фильтра [печать] 11 2" xfId="1660"/>
    <cellStyle name="Значение фильтра [печать] 11 2 2" xfId="1661"/>
    <cellStyle name="Значение фильтра [печать] 11 2 3" xfId="6461"/>
    <cellStyle name="Значение фильтра [печать] 11 2 3 2" xfId="8469"/>
    <cellStyle name="Значение фильтра [печать] 11 2 4" xfId="5236"/>
    <cellStyle name="Значение фильтра [печать] 11 3" xfId="1662"/>
    <cellStyle name="Значение фильтра [печать] 11 3 2" xfId="5237"/>
    <cellStyle name="Значение фильтра [печать] 11 3 2 2" xfId="8721"/>
    <cellStyle name="Значение фильтра [печать] 11 3 3" xfId="8068"/>
    <cellStyle name="Значение фильтра [печать] 11 3 4" xfId="14010"/>
    <cellStyle name="Значение фильтра [печать] 11 4" xfId="4177"/>
    <cellStyle name="Значение фильтра [печать] 11 4 2" xfId="8470"/>
    <cellStyle name="Значение фильтра [печать] 11 5" xfId="7249"/>
    <cellStyle name="Значение фильтра [печать] 11 6" xfId="13514"/>
    <cellStyle name="Значение фильтра [печать] 12" xfId="1663"/>
    <cellStyle name="Значение фильтра [печать] 12 2" xfId="1664"/>
    <cellStyle name="Значение фильтра [печать] 12 2 2" xfId="1665"/>
    <cellStyle name="Значение фильтра [печать] 12 2 3" xfId="6462"/>
    <cellStyle name="Значение фильтра [печать] 12 2 3 2" xfId="7901"/>
    <cellStyle name="Значение фильтра [печать] 12 2 4" xfId="5238"/>
    <cellStyle name="Значение фильтра [печать] 12 3" xfId="1666"/>
    <cellStyle name="Значение фильтра [печать] 12 3 2" xfId="5239"/>
    <cellStyle name="Значение фильтра [печать] 12 3 2 2" xfId="9338"/>
    <cellStyle name="Значение фильтра [печать] 12 3 3" xfId="8069"/>
    <cellStyle name="Значение фильтра [печать] 12 3 4" xfId="14011"/>
    <cellStyle name="Значение фильтра [печать] 12 4" xfId="4178"/>
    <cellStyle name="Значение фильтра [печать] 12 4 2" xfId="8722"/>
    <cellStyle name="Значение фильтра [печать] 12 5" xfId="7250"/>
    <cellStyle name="Значение фильтра [печать] 12 6" xfId="13515"/>
    <cellStyle name="Значение фильтра [печать] 13" xfId="1667"/>
    <cellStyle name="Значение фильтра [печать] 13 2" xfId="1668"/>
    <cellStyle name="Значение фильтра [печать] 13 3" xfId="1669"/>
    <cellStyle name="Значение фильтра [печать] 13 3 2" xfId="5240"/>
    <cellStyle name="Значение фильтра [печать] 13 3 2 2" xfId="8472"/>
    <cellStyle name="Значение фильтра [печать] 13 3 3" xfId="8071"/>
    <cellStyle name="Значение фильтра [печать] 13 3 4" xfId="14012"/>
    <cellStyle name="Значение фильтра [печать] 13 4" xfId="4179"/>
    <cellStyle name="Значение фильтра [печать] 13 4 2" xfId="9337"/>
    <cellStyle name="Значение фильтра [печать] 13 5" xfId="7251"/>
    <cellStyle name="Значение фильтра [печать] 13 6" xfId="13516"/>
    <cellStyle name="Значение фильтра [печать] 14" xfId="1670"/>
    <cellStyle name="Значение фильтра [печать] 14 2" xfId="1671"/>
    <cellStyle name="Значение фильтра [печать] 14 3" xfId="1672"/>
    <cellStyle name="Значение фильтра [печать] 14 3 2" xfId="5241"/>
    <cellStyle name="Значение фильтра [печать] 14 3 2 2" xfId="8474"/>
    <cellStyle name="Значение фильтра [печать] 14 3 3" xfId="8072"/>
    <cellStyle name="Значение фильтра [печать] 14 3 4" xfId="14013"/>
    <cellStyle name="Значение фильтра [печать] 14 4" xfId="4180"/>
    <cellStyle name="Значение фильтра [печать] 14 4 2" xfId="7906"/>
    <cellStyle name="Значение фильтра [печать] 14 5" xfId="7252"/>
    <cellStyle name="Значение фильтра [печать] 14 6" xfId="13517"/>
    <cellStyle name="Значение фильтра [печать] 15" xfId="1673"/>
    <cellStyle name="Значение фильтра [печать] 15 10" xfId="1674"/>
    <cellStyle name="Значение фильтра [печать] 15 10 2" xfId="5242"/>
    <cellStyle name="Значение фильтра [печать] 15 10 2 2" xfId="7117"/>
    <cellStyle name="Значение фильтра [печать] 15 10 3" xfId="8073"/>
    <cellStyle name="Значение фильтра [печать] 15 10 4" xfId="14014"/>
    <cellStyle name="Значение фильтра [печать] 15 11" xfId="4181"/>
    <cellStyle name="Значение фильтра [печать] 15 11 2" xfId="7907"/>
    <cellStyle name="Значение фильтра [печать] 15 12" xfId="7253"/>
    <cellStyle name="Значение фильтра [печать] 15 13" xfId="13518"/>
    <cellStyle name="Значение фильтра [печать] 15 2" xfId="1675"/>
    <cellStyle name="Значение фильтра [печать] 15 2 2" xfId="1676"/>
    <cellStyle name="Значение фильтра [печать] 15 2 2 2" xfId="5243"/>
    <cellStyle name="Значение фильтра [печать] 15 2 3" xfId="1677"/>
    <cellStyle name="Значение фильтра [печать] 15 2 3 2" xfId="5244"/>
    <cellStyle name="Значение фильтра [печать] 15 2 4" xfId="4182"/>
    <cellStyle name="Значение фильтра [печать] 15 3" xfId="1678"/>
    <cellStyle name="Значение фильтра [печать] 15 3 2" xfId="1679"/>
    <cellStyle name="Значение фильтра [печать] 15 3 2 2" xfId="5245"/>
    <cellStyle name="Значение фильтра [печать] 15 3 3" xfId="1680"/>
    <cellStyle name="Значение фильтра [печать] 15 3 3 2" xfId="5246"/>
    <cellStyle name="Значение фильтра [печать] 15 3 4" xfId="4183"/>
    <cellStyle name="Значение фильтра [печать] 15 4" xfId="1681"/>
    <cellStyle name="Значение фильтра [печать] 15 4 2" xfId="1682"/>
    <cellStyle name="Значение фильтра [печать] 15 4 2 2" xfId="5247"/>
    <cellStyle name="Значение фильтра [печать] 15 4 3" xfId="1683"/>
    <cellStyle name="Значение фильтра [печать] 15 4 3 2" xfId="5248"/>
    <cellStyle name="Значение фильтра [печать] 15 4 4" xfId="4184"/>
    <cellStyle name="Значение фильтра [печать] 15 5" xfId="1684"/>
    <cellStyle name="Значение фильтра [печать] 15 5 2" xfId="1685"/>
    <cellStyle name="Значение фильтра [печать] 15 5 2 2" xfId="5249"/>
    <cellStyle name="Значение фильтра [печать] 15 5 3" xfId="1686"/>
    <cellStyle name="Значение фильтра [печать] 15 5 3 2" xfId="5250"/>
    <cellStyle name="Значение фильтра [печать] 15 5 4" xfId="4185"/>
    <cellStyle name="Значение фильтра [печать] 15 6" xfId="1687"/>
    <cellStyle name="Значение фильтра [печать] 15 6 2" xfId="1688"/>
    <cellStyle name="Значение фильтра [печать] 15 6 2 2" xfId="5251"/>
    <cellStyle name="Значение фильтра [печать] 15 6 3" xfId="1689"/>
    <cellStyle name="Значение фильтра [печать] 15 6 3 2" xfId="5252"/>
    <cellStyle name="Значение фильтра [печать] 15 6 4" xfId="4186"/>
    <cellStyle name="Значение фильтра [печать] 15 7" xfId="1690"/>
    <cellStyle name="Значение фильтра [печать] 15 7 2" xfId="1691"/>
    <cellStyle name="Значение фильтра [печать] 15 7 2 2" xfId="5253"/>
    <cellStyle name="Значение фильтра [печать] 15 7 3" xfId="1692"/>
    <cellStyle name="Значение фильтра [печать] 15 7 3 2" xfId="5254"/>
    <cellStyle name="Значение фильтра [печать] 15 7 4" xfId="4187"/>
    <cellStyle name="Значение фильтра [печать] 15 8" xfId="1693"/>
    <cellStyle name="Значение фильтра [печать] 15 8 2" xfId="1694"/>
    <cellStyle name="Значение фильтра [печать] 15 8 2 2" xfId="5255"/>
    <cellStyle name="Значение фильтра [печать] 15 8 3" xfId="1695"/>
    <cellStyle name="Значение фильтра [печать] 15 8 3 2" xfId="5256"/>
    <cellStyle name="Значение фильтра [печать] 15 8 4" xfId="4188"/>
    <cellStyle name="Значение фильтра [печать] 15 9" xfId="1696"/>
    <cellStyle name="Значение фильтра [печать] 15_10470_35589_Расчет показателей КФМ" xfId="1697"/>
    <cellStyle name="Значение фильтра [печать] 16" xfId="1698"/>
    <cellStyle name="Значение фильтра [печать] 16 2" xfId="1699"/>
    <cellStyle name="Значение фильтра [печать] 16 3" xfId="1700"/>
    <cellStyle name="Значение фильтра [печать] 16 3 2" xfId="5257"/>
    <cellStyle name="Значение фильтра [печать] 16 3 2 2" xfId="7642"/>
    <cellStyle name="Значение фильтра [печать] 16 3 3" xfId="8074"/>
    <cellStyle name="Значение фильтра [печать] 16 3 4" xfId="14015"/>
    <cellStyle name="Значение фильтра [печать] 16 4" xfId="4189"/>
    <cellStyle name="Значение фильтра [печать] 16 4 2" xfId="7913"/>
    <cellStyle name="Значение фильтра [печать] 16 5" xfId="7255"/>
    <cellStyle name="Значение фильтра [печать] 16 6" xfId="13519"/>
    <cellStyle name="Значение фильтра [печать] 17" xfId="1701"/>
    <cellStyle name="Значение фильтра [печать] 17 2" xfId="1702"/>
    <cellStyle name="Значение фильтра [печать] 17 3" xfId="1703"/>
    <cellStyle name="Значение фильтра [печать] 17 3 2" xfId="5258"/>
    <cellStyle name="Значение фильтра [печать] 17 3 2 2" xfId="7643"/>
    <cellStyle name="Значение фильтра [печать] 17 3 3" xfId="8075"/>
    <cellStyle name="Значение фильтра [печать] 17 3 4" xfId="14016"/>
    <cellStyle name="Значение фильтра [печать] 17 4" xfId="4190"/>
    <cellStyle name="Значение фильтра [печать] 17 4 2" xfId="7914"/>
    <cellStyle name="Значение фильтра [печать] 17 5" xfId="7256"/>
    <cellStyle name="Значение фильтра [печать] 17 6" xfId="13520"/>
    <cellStyle name="Значение фильтра [печать] 18" xfId="1704"/>
    <cellStyle name="Значение фильтра [печать] 18 2" xfId="1705"/>
    <cellStyle name="Значение фильтра [печать] 18 3" xfId="1706"/>
    <cellStyle name="Значение фильтра [печать] 18 3 2" xfId="5259"/>
    <cellStyle name="Значение фильтра [печать] 18 3 2 2" xfId="7644"/>
    <cellStyle name="Значение фильтра [печать] 18 3 3" xfId="8077"/>
    <cellStyle name="Значение фильтра [печать] 18 3 4" xfId="14017"/>
    <cellStyle name="Значение фильтра [печать] 18 4" xfId="4191"/>
    <cellStyle name="Значение фильтра [печать] 18 4 2" xfId="7915"/>
    <cellStyle name="Значение фильтра [печать] 18 5" xfId="7257"/>
    <cellStyle name="Значение фильтра [печать] 18 6" xfId="13521"/>
    <cellStyle name="Значение фильтра [печать] 19" xfId="1707"/>
    <cellStyle name="Значение фильтра [печать] 19 2" xfId="1708"/>
    <cellStyle name="Значение фильтра [печать] 19 3" xfId="1709"/>
    <cellStyle name="Значение фильтра [печать] 19 3 2" xfId="5260"/>
    <cellStyle name="Значение фильтра [печать] 19 3 2 2" xfId="7645"/>
    <cellStyle name="Значение фильтра [печать] 19 3 3" xfId="8078"/>
    <cellStyle name="Значение фильтра [печать] 19 3 4" xfId="14018"/>
    <cellStyle name="Значение фильтра [печать] 19 4" xfId="4192"/>
    <cellStyle name="Значение фильтра [печать] 19 4 2" xfId="7646"/>
    <cellStyle name="Значение фильтра [печать] 19 5" xfId="7258"/>
    <cellStyle name="Значение фильтра [печать] 19 6" xfId="13522"/>
    <cellStyle name="Значение фильтра [печать] 2" xfId="1710"/>
    <cellStyle name="Значение фильтра [печать] 2 10" xfId="1711"/>
    <cellStyle name="Значение фильтра [печать] 2 10 2" xfId="5262"/>
    <cellStyle name="Значение фильтра [печать] 2 10 2 2" xfId="9336"/>
    <cellStyle name="Значение фильтра [печать] 2 10 3" xfId="8079"/>
    <cellStyle name="Значение фильтра [печать] 2 10 4" xfId="14019"/>
    <cellStyle name="Значение фильтра [печать] 2 11" xfId="5261"/>
    <cellStyle name="Значение фильтра [печать] 2 11 2" xfId="7916"/>
    <cellStyle name="Значение фильтра [печать] 2 11 3" xfId="7917"/>
    <cellStyle name="Значение фильтра [печать] 2 12" xfId="4193"/>
    <cellStyle name="Значение фильтра [печать] 2 13" xfId="7259"/>
    <cellStyle name="Значение фильтра [печать] 2 14" xfId="13523"/>
    <cellStyle name="Значение фильтра [печать] 2 2" xfId="1712"/>
    <cellStyle name="Значение фильтра [печать] 2 2 10" xfId="1713"/>
    <cellStyle name="Значение фильтра [печать] 2 2 10 2" xfId="5263"/>
    <cellStyle name="Значение фильтра [печать] 2 2 11" xfId="4194"/>
    <cellStyle name="Значение фильтра [печать] 2 2 2" xfId="1714"/>
    <cellStyle name="Значение фильтра [печать] 2 2 2 2" xfId="1715"/>
    <cellStyle name="Значение фильтра [печать] 2 2 2 3" xfId="6463"/>
    <cellStyle name="Значение фильтра [печать] 2 2 2 3 2" xfId="8790"/>
    <cellStyle name="Значение фильтра [печать] 2 2 2 3 3" xfId="14381"/>
    <cellStyle name="Значение фильтра [печать] 2 2 2 4" xfId="4195"/>
    <cellStyle name="Значение фильтра [печать] 2 2 2 5" xfId="7260"/>
    <cellStyle name="Значение фильтра [печать] 2 2 2 6" xfId="13524"/>
    <cellStyle name="Значение фильтра [печать] 2 2 3" xfId="1716"/>
    <cellStyle name="Значение фильтра [печать] 2 2 3 2" xfId="1717"/>
    <cellStyle name="Значение фильтра [печать] 2 2 3 3" xfId="6464"/>
    <cellStyle name="Значение фильтра [печать] 2 2 3 3 2" xfId="8791"/>
    <cellStyle name="Значение фильтра [печать] 2 2 3 3 3" xfId="14382"/>
    <cellStyle name="Значение фильтра [печать] 2 2 3 4" xfId="4196"/>
    <cellStyle name="Значение фильтра [печать] 2 2 3 5" xfId="7261"/>
    <cellStyle name="Значение фильтра [печать] 2 2 3 6" xfId="13525"/>
    <cellStyle name="Значение фильтра [печать] 2 2 4" xfId="1718"/>
    <cellStyle name="Значение фильтра [печать] 2 2 4 2" xfId="1719"/>
    <cellStyle name="Значение фильтра [печать] 2 2 4 3" xfId="6465"/>
    <cellStyle name="Значение фильтра [печать] 2 2 4 3 2" xfId="8792"/>
    <cellStyle name="Значение фильтра [печать] 2 2 4 3 3" xfId="14383"/>
    <cellStyle name="Значение фильтра [печать] 2 2 4 4" xfId="4197"/>
    <cellStyle name="Значение фильтра [печать] 2 2 4 5" xfId="7262"/>
    <cellStyle name="Значение фильтра [печать] 2 2 4 6" xfId="13526"/>
    <cellStyle name="Значение фильтра [печать] 2 2 5" xfId="1720"/>
    <cellStyle name="Значение фильтра [печать] 2 2 5 2" xfId="1721"/>
    <cellStyle name="Значение фильтра [печать] 2 2 5 3" xfId="6466"/>
    <cellStyle name="Значение фильтра [печать] 2 2 5 3 2" xfId="8793"/>
    <cellStyle name="Значение фильтра [печать] 2 2 5 3 3" xfId="14384"/>
    <cellStyle name="Значение фильтра [печать] 2 2 5 4" xfId="4198"/>
    <cellStyle name="Значение фильтра [печать] 2 2 5 5" xfId="7263"/>
    <cellStyle name="Значение фильтра [печать] 2 2 5 6" xfId="13527"/>
    <cellStyle name="Значение фильтра [печать] 2 2 6" xfId="1722"/>
    <cellStyle name="Значение фильтра [печать] 2 2 6 2" xfId="1723"/>
    <cellStyle name="Значение фильтра [печать] 2 2 6 3" xfId="6467"/>
    <cellStyle name="Значение фильтра [печать] 2 2 6 3 2" xfId="8794"/>
    <cellStyle name="Значение фильтра [печать] 2 2 6 3 3" xfId="14385"/>
    <cellStyle name="Значение фильтра [печать] 2 2 6 4" xfId="4199"/>
    <cellStyle name="Значение фильтра [печать] 2 2 6 5" xfId="7264"/>
    <cellStyle name="Значение фильтра [печать] 2 2 6 6" xfId="13528"/>
    <cellStyle name="Значение фильтра [печать] 2 2 7" xfId="1724"/>
    <cellStyle name="Значение фильтра [печать] 2 2 7 2" xfId="1725"/>
    <cellStyle name="Значение фильтра [печать] 2 2 7 3" xfId="6468"/>
    <cellStyle name="Значение фильтра [печать] 2 2 7 3 2" xfId="8795"/>
    <cellStyle name="Значение фильтра [печать] 2 2 7 3 3" xfId="14386"/>
    <cellStyle name="Значение фильтра [печать] 2 2 7 4" xfId="4200"/>
    <cellStyle name="Значение фильтра [печать] 2 2 7 5" xfId="7265"/>
    <cellStyle name="Значение фильтра [печать] 2 2 7 6" xfId="13529"/>
    <cellStyle name="Значение фильтра [печать] 2 2 8" xfId="1726"/>
    <cellStyle name="Значение фильтра [печать] 2 2 8 2" xfId="1727"/>
    <cellStyle name="Значение фильтра [печать] 2 2 8 3" xfId="6469"/>
    <cellStyle name="Значение фильтра [печать] 2 2 8 3 2" xfId="8796"/>
    <cellStyle name="Значение фильтра [печать] 2 2 8 3 3" xfId="14387"/>
    <cellStyle name="Значение фильтра [печать] 2 2 8 4" xfId="4201"/>
    <cellStyle name="Значение фильтра [печать] 2 2 8 5" xfId="7266"/>
    <cellStyle name="Значение фильтра [печать] 2 2 8 6" xfId="13530"/>
    <cellStyle name="Значение фильтра [печать] 2 2 9" xfId="1728"/>
    <cellStyle name="Значение фильтра [печать] 2 2 9 2" xfId="1729"/>
    <cellStyle name="Значение фильтра [печать] 2 2 9 2 2" xfId="5264"/>
    <cellStyle name="Значение фильтра [печать] 2 2 9 3" xfId="6470"/>
    <cellStyle name="Значение фильтра [печать] 2 2 9 4" xfId="7922"/>
    <cellStyle name="Значение фильтра [печать] 2 2_10470_35589_Расчет показателей КФМ" xfId="1730"/>
    <cellStyle name="Значение фильтра [печать] 2 3" xfId="1731"/>
    <cellStyle name="Значение фильтра [печать] 2 3 2" xfId="1732"/>
    <cellStyle name="Значение фильтра [печать] 2 3 3" xfId="6471"/>
    <cellStyle name="Значение фильтра [печать] 2 3 3 2" xfId="8797"/>
    <cellStyle name="Значение фильтра [печать] 2 3 3 3" xfId="14388"/>
    <cellStyle name="Значение фильтра [печать] 2 3 4" xfId="4202"/>
    <cellStyle name="Значение фильтра [печать] 2 3 5" xfId="7267"/>
    <cellStyle name="Значение фильтра [печать] 2 3 6" xfId="13531"/>
    <cellStyle name="Значение фильтра [печать] 2 4" xfId="1733"/>
    <cellStyle name="Значение фильтра [печать] 2 4 2" xfId="1734"/>
    <cellStyle name="Значение фильтра [печать] 2 4 2 2" xfId="5265"/>
    <cellStyle name="Значение фильтра [печать] 2 4 3" xfId="1735"/>
    <cellStyle name="Значение фильтра [печать] 2 4 3 2" xfId="5266"/>
    <cellStyle name="Значение фильтра [печать] 2 4 4" xfId="4203"/>
    <cellStyle name="Значение фильтра [печать] 2 5" xfId="1736"/>
    <cellStyle name="Значение фильтра [печать] 2 5 2" xfId="1737"/>
    <cellStyle name="Значение фильтра [печать] 2 5 2 2" xfId="5267"/>
    <cellStyle name="Значение фильтра [печать] 2 5 3" xfId="1738"/>
    <cellStyle name="Значение фильтра [печать] 2 5 3 2" xfId="5268"/>
    <cellStyle name="Значение фильтра [печать] 2 5 4" xfId="4204"/>
    <cellStyle name="Значение фильтра [печать] 2 6" xfId="1739"/>
    <cellStyle name="Значение фильтра [печать] 2 6 2" xfId="1740"/>
    <cellStyle name="Значение фильтра [печать] 2 6 2 2" xfId="5269"/>
    <cellStyle name="Значение фильтра [печать] 2 6 3" xfId="1741"/>
    <cellStyle name="Значение фильтра [печать] 2 6 3 2" xfId="5270"/>
    <cellStyle name="Значение фильтра [печать] 2 6 4" xfId="4205"/>
    <cellStyle name="Значение фильтра [печать] 2 7" xfId="1742"/>
    <cellStyle name="Значение фильтра [печать] 2 7 2" xfId="1743"/>
    <cellStyle name="Значение фильтра [печать] 2 7 2 2" xfId="5271"/>
    <cellStyle name="Значение фильтра [печать] 2 7 3" xfId="1744"/>
    <cellStyle name="Значение фильтра [печать] 2 7 3 2" xfId="5272"/>
    <cellStyle name="Значение фильтра [печать] 2 7 4" xfId="4206"/>
    <cellStyle name="Значение фильтра [печать] 2 8" xfId="1745"/>
    <cellStyle name="Значение фильтра [печать] 2 8 2" xfId="1746"/>
    <cellStyle name="Значение фильтра [печать] 2 8 2 2" xfId="5273"/>
    <cellStyle name="Значение фильтра [печать] 2 8 3" xfId="1747"/>
    <cellStyle name="Значение фильтра [печать] 2 8 3 2" xfId="5274"/>
    <cellStyle name="Значение фильтра [печать] 2 8 4" xfId="4207"/>
    <cellStyle name="Значение фильтра [печать] 2 9" xfId="1748"/>
    <cellStyle name="Значение фильтра [печать] 2 9 2" xfId="1749"/>
    <cellStyle name="Значение фильтра [печать] 2 9 2 2" xfId="5275"/>
    <cellStyle name="Значение фильтра [печать] 2 9 3" xfId="1750"/>
    <cellStyle name="Значение фильтра [печать] 2 9 3 2" xfId="5276"/>
    <cellStyle name="Значение фильтра [печать] 2 9 4" xfId="4208"/>
    <cellStyle name="Значение фильтра [печать] 2_10470_35589_Расчет показателей КФМ" xfId="1751"/>
    <cellStyle name="Значение фильтра [печать] 20" xfId="1752"/>
    <cellStyle name="Значение фильтра [печать] 20 2" xfId="1753"/>
    <cellStyle name="Значение фильтра [печать] 20 3" xfId="1754"/>
    <cellStyle name="Значение фильтра [печать] 20 3 2" xfId="5277"/>
    <cellStyle name="Значение фильтра [печать] 20 3 2 2" xfId="8476"/>
    <cellStyle name="Значение фильтра [печать] 20 3 3" xfId="8082"/>
    <cellStyle name="Значение фильтра [печать] 20 3 4" xfId="14020"/>
    <cellStyle name="Значение фильтра [печать] 20 4" xfId="4209"/>
    <cellStyle name="Значение фильтра [печать] 20 4 2" xfId="9335"/>
    <cellStyle name="Значение фильтра [печать] 20 5" xfId="7269"/>
    <cellStyle name="Значение фильтра [печать] 20 6" xfId="13532"/>
    <cellStyle name="Значение фильтра [печать] 21" xfId="1755"/>
    <cellStyle name="Значение фильтра [печать] 21 2" xfId="1756"/>
    <cellStyle name="Значение фильтра [печать] 21 3" xfId="1757"/>
    <cellStyle name="Значение фильтра [печать] 21 3 2" xfId="5278"/>
    <cellStyle name="Значение фильтра [печать] 21 3 2 2" xfId="7935"/>
    <cellStyle name="Значение фильтра [печать] 21 3 3" xfId="8083"/>
    <cellStyle name="Значение фильтра [печать] 21 3 4" xfId="14021"/>
    <cellStyle name="Значение фильтра [печать] 21 4" xfId="4210"/>
    <cellStyle name="Значение фильтра [печать] 21 4 2" xfId="8477"/>
    <cellStyle name="Значение фильтра [печать] 21 5" xfId="7270"/>
    <cellStyle name="Значение фильтра [печать] 21 6" xfId="13533"/>
    <cellStyle name="Значение фильтра [печать] 22" xfId="1758"/>
    <cellStyle name="Значение фильтра [печать] 22 2" xfId="5279"/>
    <cellStyle name="Значение фильтра [печать] 23" xfId="1759"/>
    <cellStyle name="Значение фильтра [печать] 23 2" xfId="5280"/>
    <cellStyle name="Значение фильтра [печать] 24" xfId="14547"/>
    <cellStyle name="Значение фильтра [печать] 3" xfId="1760"/>
    <cellStyle name="Значение фильтра [печать] 3 2" xfId="1761"/>
    <cellStyle name="Значение фильтра [печать] 3 2 2" xfId="1762"/>
    <cellStyle name="Значение фильтра [печать] 3 2 3" xfId="6472"/>
    <cellStyle name="Значение фильтра [печать] 3 2 3 2" xfId="8798"/>
    <cellStyle name="Значение фильтра [печать] 3 2 3 3" xfId="14389"/>
    <cellStyle name="Значение фильтра [печать] 3 2 4" xfId="5282"/>
    <cellStyle name="Значение фильтра [печать] 3 2 5" xfId="8085"/>
    <cellStyle name="Значение фильтра [печать] 3 2 6" xfId="14022"/>
    <cellStyle name="Значение фильтра [печать] 3 3" xfId="1763"/>
    <cellStyle name="Значение фильтра [печать] 3 3 2" xfId="5283"/>
    <cellStyle name="Значение фильтра [печать] 3 3 2 2" xfId="7140"/>
    <cellStyle name="Значение фильтра [печать] 3 3 3" xfId="8086"/>
    <cellStyle name="Значение фильтра [печать] 3 3 4" xfId="14023"/>
    <cellStyle name="Значение фильтра [печать] 3 4" xfId="5281"/>
    <cellStyle name="Значение фильтра [печать] 3 4 2" xfId="7141"/>
    <cellStyle name="Значение фильтра [печать] 3 4 3" xfId="8478"/>
    <cellStyle name="Значение фильтра [печать] 3 5" xfId="4211"/>
    <cellStyle name="Значение фильтра [печать] 3 6" xfId="7271"/>
    <cellStyle name="Значение фильтра [печать] 3 7" xfId="13534"/>
    <cellStyle name="Значение фильтра [печать] 4" xfId="1764"/>
    <cellStyle name="Значение фильтра [печать] 4 2" xfId="1765"/>
    <cellStyle name="Значение фильтра [печать] 4 2 2" xfId="1766"/>
    <cellStyle name="Значение фильтра [печать] 4 2 3" xfId="6473"/>
    <cellStyle name="Значение фильтра [печать] 4 2 3 2" xfId="8799"/>
    <cellStyle name="Значение фильтра [печать] 4 2 3 3" xfId="14390"/>
    <cellStyle name="Значение фильтра [печать] 4 2 4" xfId="5285"/>
    <cellStyle name="Значение фильтра [печать] 4 2 5" xfId="8087"/>
    <cellStyle name="Значение фильтра [печать] 4 2 6" xfId="14024"/>
    <cellStyle name="Значение фильтра [печать] 4 3" xfId="1767"/>
    <cellStyle name="Значение фильтра [печать] 4 3 2" xfId="5286"/>
    <cellStyle name="Значение фильтра [печать] 4 3 2 2" xfId="7142"/>
    <cellStyle name="Значение фильтра [печать] 4 3 3" xfId="8088"/>
    <cellStyle name="Значение фильтра [печать] 4 3 4" xfId="14025"/>
    <cellStyle name="Значение фильтра [печать] 4 4" xfId="5284"/>
    <cellStyle name="Значение фильтра [печать] 4 4 2" xfId="7647"/>
    <cellStyle name="Значение фильтра [печать] 4 4 3" xfId="7143"/>
    <cellStyle name="Значение фильтра [печать] 4 5" xfId="4212"/>
    <cellStyle name="Значение фильтра [печать] 4 6" xfId="7272"/>
    <cellStyle name="Значение фильтра [печать] 4 7" xfId="13535"/>
    <cellStyle name="Значение фильтра [печать] 5" xfId="1768"/>
    <cellStyle name="Значение фильтра [печать] 5 2" xfId="1769"/>
    <cellStyle name="Значение фильтра [печать] 5 2 2" xfId="1770"/>
    <cellStyle name="Значение фильтра [печать] 5 2 3" xfId="6474"/>
    <cellStyle name="Значение фильтра [печать] 5 2 3 2" xfId="8800"/>
    <cellStyle name="Значение фильтра [печать] 5 2 3 3" xfId="14391"/>
    <cellStyle name="Значение фильтра [печать] 5 2 4" xfId="5288"/>
    <cellStyle name="Значение фильтра [печать] 5 2 5" xfId="8089"/>
    <cellStyle name="Значение фильтра [печать] 5 2 6" xfId="14026"/>
    <cellStyle name="Значение фильтра [печать] 5 3" xfId="1771"/>
    <cellStyle name="Значение фильтра [печать] 5 3 2" xfId="5289"/>
    <cellStyle name="Значение фильтра [печать] 5 3 2 2" xfId="7144"/>
    <cellStyle name="Значение фильтра [печать] 5 3 3" xfId="8090"/>
    <cellStyle name="Значение фильтра [печать] 5 3 4" xfId="14027"/>
    <cellStyle name="Значение фильтра [печать] 5 4" xfId="5287"/>
    <cellStyle name="Значение фильтра [печать] 5 4 2" xfId="7936"/>
    <cellStyle name="Значение фильтра [печать] 5 4 3" xfId="8479"/>
    <cellStyle name="Значение фильтра [печать] 5 5" xfId="4213"/>
    <cellStyle name="Значение фильтра [печать] 5 6" xfId="7273"/>
    <cellStyle name="Значение фильтра [печать] 5 7" xfId="13536"/>
    <cellStyle name="Значение фильтра [печать] 6" xfId="1772"/>
    <cellStyle name="Значение фильтра [печать] 6 2" xfId="1773"/>
    <cellStyle name="Значение фильтра [печать] 6 2 2" xfId="1774"/>
    <cellStyle name="Значение фильтра [печать] 6 2 3" xfId="6475"/>
    <cellStyle name="Значение фильтра [печать] 6 2 3 2" xfId="8801"/>
    <cellStyle name="Значение фильтра [печать] 6 2 3 3" xfId="14392"/>
    <cellStyle name="Значение фильтра [печать] 6 2 4" xfId="5291"/>
    <cellStyle name="Значение фильтра [печать] 6 2 5" xfId="8091"/>
    <cellStyle name="Значение фильтра [печать] 6 2 6" xfId="14028"/>
    <cellStyle name="Значение фильтра [печать] 6 3" xfId="1775"/>
    <cellStyle name="Значение фильтра [печать] 6 3 2" xfId="5292"/>
    <cellStyle name="Значение фильтра [печать] 6 3 2 2" xfId="7937"/>
    <cellStyle name="Значение фильтра [печать] 6 3 3" xfId="8092"/>
    <cellStyle name="Значение фильтра [печать] 6 3 4" xfId="14029"/>
    <cellStyle name="Значение фильтра [печать] 6 4" xfId="5290"/>
    <cellStyle name="Значение фильтра [печать] 6 4 2" xfId="7648"/>
    <cellStyle name="Значение фильтра [печать] 6 4 3" xfId="7145"/>
    <cellStyle name="Значение фильтра [печать] 6 5" xfId="4214"/>
    <cellStyle name="Значение фильтра [печать] 6 6" xfId="7274"/>
    <cellStyle name="Значение фильтра [печать] 6 7" xfId="13537"/>
    <cellStyle name="Значение фильтра [печать] 7" xfId="1776"/>
    <cellStyle name="Значение фильтра [печать] 7 2" xfId="1777"/>
    <cellStyle name="Значение фильтра [печать] 7 2 2" xfId="1778"/>
    <cellStyle name="Значение фильтра [печать] 7 2 3" xfId="6476"/>
    <cellStyle name="Значение фильтра [печать] 7 2 3 2" xfId="8802"/>
    <cellStyle name="Значение фильтра [печать] 7 2 3 3" xfId="14393"/>
    <cellStyle name="Значение фильтра [печать] 7 2 4" xfId="5294"/>
    <cellStyle name="Значение фильтра [печать] 7 2 5" xfId="8093"/>
    <cellStyle name="Значение фильтра [печать] 7 2 6" xfId="14030"/>
    <cellStyle name="Значение фильтра [печать] 7 3" xfId="1779"/>
    <cellStyle name="Значение фильтра [печать] 7 3 2" xfId="5295"/>
    <cellStyle name="Значение фильтра [печать] 7 3 2 2" xfId="7938"/>
    <cellStyle name="Значение фильтра [печать] 7 3 3" xfId="8094"/>
    <cellStyle name="Значение фильтра [печать] 7 3 4" xfId="14031"/>
    <cellStyle name="Значение фильтра [печать] 7 4" xfId="5293"/>
    <cellStyle name="Значение фильтра [печать] 7 4 2" xfId="8738"/>
    <cellStyle name="Значение фильтра [печать] 7 4 3" xfId="8480"/>
    <cellStyle name="Значение фильтра [печать] 7 5" xfId="4215"/>
    <cellStyle name="Значение фильтра [печать] 7 6" xfId="7275"/>
    <cellStyle name="Значение фильтра [печать] 7 7" xfId="13538"/>
    <cellStyle name="Значение фильтра [печать] 8" xfId="1780"/>
    <cellStyle name="Значение фильтра [печать] 8 2" xfId="1781"/>
    <cellStyle name="Значение фильтра [печать] 8 2 2" xfId="1782"/>
    <cellStyle name="Значение фильтра [печать] 8 2 3" xfId="6477"/>
    <cellStyle name="Значение фильтра [печать] 8 2 3 2" xfId="8803"/>
    <cellStyle name="Значение фильтра [печать] 8 2 3 3" xfId="14394"/>
    <cellStyle name="Значение фильтра [печать] 8 2 4" xfId="5297"/>
    <cellStyle name="Значение фильтра [печать] 8 2 5" xfId="8095"/>
    <cellStyle name="Значение фильтра [печать] 8 2 6" xfId="14032"/>
    <cellStyle name="Значение фильтра [печать] 8 3" xfId="1783"/>
    <cellStyle name="Значение фильтра [печать] 8 3 2" xfId="5298"/>
    <cellStyle name="Значение фильтра [печать] 8 3 2 2" xfId="7939"/>
    <cellStyle name="Значение фильтра [печать] 8 3 3" xfId="8096"/>
    <cellStyle name="Значение фильтра [печать] 8 3 4" xfId="14033"/>
    <cellStyle name="Значение фильтра [печать] 8 4" xfId="5296"/>
    <cellStyle name="Значение фильтра [печать] 8 4 2" xfId="8739"/>
    <cellStyle name="Значение фильтра [печать] 8 4 3" xfId="7146"/>
    <cellStyle name="Значение фильтра [печать] 8 5" xfId="4216"/>
    <cellStyle name="Значение фильтра [печать] 8 6" xfId="7276"/>
    <cellStyle name="Значение фильтра [печать] 8 7" xfId="13539"/>
    <cellStyle name="Значение фильтра [печать] 9" xfId="1784"/>
    <cellStyle name="Значение фильтра [печать] 9 2" xfId="1785"/>
    <cellStyle name="Значение фильтра [печать] 9 2 2" xfId="1786"/>
    <cellStyle name="Значение фильтра [печать] 9 2 3" xfId="6478"/>
    <cellStyle name="Значение фильтра [печать] 9 2 3 2" xfId="7147"/>
    <cellStyle name="Значение фильтра [печать] 9 2 4" xfId="5299"/>
    <cellStyle name="Значение фильтра [печать] 9 3" xfId="1787"/>
    <cellStyle name="Значение фильтра [печать] 9 3 2" xfId="5300"/>
    <cellStyle name="Значение фильтра [печать] 9 3 2 2" xfId="7940"/>
    <cellStyle name="Значение фильтра [печать] 9 3 3" xfId="8097"/>
    <cellStyle name="Значение фильтра [печать] 9 3 4" xfId="14034"/>
    <cellStyle name="Значение фильтра [печать] 9 4" xfId="4217"/>
    <cellStyle name="Значение фильтра [печать] 9 4 2" xfId="9334"/>
    <cellStyle name="Значение фильтра [печать] 9 5" xfId="7277"/>
    <cellStyle name="Значение фильтра [печать] 9 6" xfId="13540"/>
    <cellStyle name="Значение фильтра 10" xfId="1788"/>
    <cellStyle name="Значение фильтра 10 2" xfId="1789"/>
    <cellStyle name="Значение фильтра 10 2 2" xfId="1790"/>
    <cellStyle name="Значение фильтра 10 2 3" xfId="6479"/>
    <cellStyle name="Значение фильтра 10 2 3 2" xfId="7941"/>
    <cellStyle name="Значение фильтра 10 2 4" xfId="5301"/>
    <cellStyle name="Значение фильтра 10 3" xfId="1791"/>
    <cellStyle name="Значение фильтра 10 3 2" xfId="5302"/>
    <cellStyle name="Значение фильтра 10 3 2 2" xfId="8740"/>
    <cellStyle name="Значение фильтра 10 3 3" xfId="8098"/>
    <cellStyle name="Значение фильтра 10 3 4" xfId="14035"/>
    <cellStyle name="Значение фильтра 10 4" xfId="4218"/>
    <cellStyle name="Значение фильтра 10 4 2" xfId="7148"/>
    <cellStyle name="Значение фильтра 10 5" xfId="7278"/>
    <cellStyle name="Значение фильтра 10 6" xfId="13541"/>
    <cellStyle name="Значение фильтра 100" xfId="8481"/>
    <cellStyle name="Значение фильтра 101" xfId="7149"/>
    <cellStyle name="Значение фильтра 102" xfId="7942"/>
    <cellStyle name="Значение фильтра 103" xfId="9333"/>
    <cellStyle name="Значение фильтра 104" xfId="8741"/>
    <cellStyle name="Значение фильтра 105" xfId="7943"/>
    <cellStyle name="Значение фильтра 106" xfId="8482"/>
    <cellStyle name="Значение фильтра 107" xfId="7150"/>
    <cellStyle name="Значение фильтра 108" xfId="7944"/>
    <cellStyle name="Значение фильтра 109" xfId="9332"/>
    <cellStyle name="Значение фильтра 11" xfId="1792"/>
    <cellStyle name="Значение фильтра 11 2" xfId="1793"/>
    <cellStyle name="Значение фильтра 11 2 2" xfId="1794"/>
    <cellStyle name="Значение фильтра 11 2 3" xfId="6480"/>
    <cellStyle name="Значение фильтра 11 2 3 2" xfId="7151"/>
    <cellStyle name="Значение фильтра 11 2 4" xfId="5303"/>
    <cellStyle name="Значение фильтра 11 3" xfId="1795"/>
    <cellStyle name="Значение фильтра 11 3 2" xfId="5304"/>
    <cellStyle name="Значение фильтра 11 3 2 2" xfId="7152"/>
    <cellStyle name="Значение фильтра 11 3 3" xfId="8099"/>
    <cellStyle name="Значение фильтра 11 3 4" xfId="14036"/>
    <cellStyle name="Значение фильтра 11 4" xfId="4219"/>
    <cellStyle name="Значение фильтра 11 4 2" xfId="7153"/>
    <cellStyle name="Значение фильтра 11 5" xfId="7279"/>
    <cellStyle name="Значение фильтра 11 6" xfId="13542"/>
    <cellStyle name="Значение фильтра 110" xfId="8483"/>
    <cellStyle name="Значение фильтра 111" xfId="7946"/>
    <cellStyle name="Значение фильтра 112" xfId="7154"/>
    <cellStyle name="Значение фильтра 113" xfId="9331"/>
    <cellStyle name="Значение фильтра 114" xfId="7155"/>
    <cellStyle name="Значение фильтра 115" xfId="7945"/>
    <cellStyle name="Значение фильтра 116" xfId="8484"/>
    <cellStyle name="Значение фильтра 117" xfId="7157"/>
    <cellStyle name="Значение фильтра 118" xfId="7156"/>
    <cellStyle name="Значение фильтра 119" xfId="9330"/>
    <cellStyle name="Значение фильтра 12" xfId="1796"/>
    <cellStyle name="Значение фильтра 12 2" xfId="1797"/>
    <cellStyle name="Значение фильтра 12 2 2" xfId="1798"/>
    <cellStyle name="Значение фильтра 12 2 3" xfId="6481"/>
    <cellStyle name="Значение фильтра 12 2 3 2" xfId="7948"/>
    <cellStyle name="Значение фильтра 12 2 4" xfId="5305"/>
    <cellStyle name="Значение фильтра 12 3" xfId="1799"/>
    <cellStyle name="Значение фильтра 12 3 2" xfId="5306"/>
    <cellStyle name="Значение фильтра 12 3 2 2" xfId="7949"/>
    <cellStyle name="Значение фильтра 12 3 3" xfId="8100"/>
    <cellStyle name="Значение фильтра 12 3 4" xfId="14037"/>
    <cellStyle name="Значение фильтра 12 4" xfId="4220"/>
    <cellStyle name="Значение фильтра 12 4 2" xfId="8742"/>
    <cellStyle name="Значение фильтра 12 5" xfId="7280"/>
    <cellStyle name="Значение фильтра 12 6" xfId="13543"/>
    <cellStyle name="Значение фильтра 120" xfId="8485"/>
    <cellStyle name="Значение фильтра 121" xfId="7947"/>
    <cellStyle name="Значение фильтра 122" xfId="7158"/>
    <cellStyle name="Значение фильтра 123" xfId="7950"/>
    <cellStyle name="Значение фильтра 124" xfId="7951"/>
    <cellStyle name="Значение фильтра 125" xfId="8486"/>
    <cellStyle name="Значение фильтра 126" xfId="8743"/>
    <cellStyle name="Значение фильтра 127" xfId="7952"/>
    <cellStyle name="Значение фильтра 128" xfId="7649"/>
    <cellStyle name="Значение фильтра 129" xfId="8487"/>
    <cellStyle name="Значение фильтра 13" xfId="1800"/>
    <cellStyle name="Значение фильтра 13 2" xfId="1801"/>
    <cellStyle name="Значение фильтра 13 2 2" xfId="1802"/>
    <cellStyle name="Значение фильтра 13 2 3" xfId="6482"/>
    <cellStyle name="Значение фильтра 13 2 3 2" xfId="7954"/>
    <cellStyle name="Значение фильтра 13 2 4" xfId="5307"/>
    <cellStyle name="Значение фильтра 13 3" xfId="1803"/>
    <cellStyle name="Значение фильтра 13 3 2" xfId="5308"/>
    <cellStyle name="Значение фильтра 13 3 2 2" xfId="8667"/>
    <cellStyle name="Значение фильтра 13 3 3" xfId="8101"/>
    <cellStyle name="Значение фильтра 13 3 4" xfId="14038"/>
    <cellStyle name="Значение фильтра 13 4" xfId="4221"/>
    <cellStyle name="Значение фильтра 13 4 2" xfId="7955"/>
    <cellStyle name="Значение фильтра 13 5" xfId="7281"/>
    <cellStyle name="Значение фильтра 13 6" xfId="13544"/>
    <cellStyle name="Значение фильтра 130" xfId="8488"/>
    <cellStyle name="Значение фильтра 131" xfId="7953"/>
    <cellStyle name="Значение фильтра 132" xfId="14546"/>
    <cellStyle name="Значение фильтра 133" xfId="14529"/>
    <cellStyle name="Значение фильтра 134" xfId="14572"/>
    <cellStyle name="Значение фильтра 14" xfId="1804"/>
    <cellStyle name="Значение фильтра 14 2" xfId="1805"/>
    <cellStyle name="Значение фильтра 14 2 2" xfId="1806"/>
    <cellStyle name="Значение фильтра 14 2 3" xfId="6483"/>
    <cellStyle name="Значение фильтра 14 2 3 2" xfId="7650"/>
    <cellStyle name="Значение фильтра 14 2 4" xfId="5309"/>
    <cellStyle name="Значение фильтра 14 3" xfId="1807"/>
    <cellStyle name="Значение фильтра 14 3 2" xfId="5310"/>
    <cellStyle name="Значение фильтра 14 3 2 2" xfId="7956"/>
    <cellStyle name="Значение фильтра 14 3 3" xfId="8102"/>
    <cellStyle name="Значение фильтра 14 3 4" xfId="14039"/>
    <cellStyle name="Значение фильтра 14 4" xfId="4222"/>
    <cellStyle name="Значение фильтра 14 4 2" xfId="8489"/>
    <cellStyle name="Значение фильтра 14 5" xfId="7282"/>
    <cellStyle name="Значение фильтра 14 6" xfId="13545"/>
    <cellStyle name="Значение фильтра 15" xfId="1808"/>
    <cellStyle name="Значение фильтра 15 10" xfId="1809"/>
    <cellStyle name="Значение фильтра 15 10 2" xfId="5311"/>
    <cellStyle name="Значение фильтра 15 10 2 2" xfId="8490"/>
    <cellStyle name="Значение фильтра 15 10 3" xfId="8103"/>
    <cellStyle name="Значение фильтра 15 10 4" xfId="14040"/>
    <cellStyle name="Значение фильтра 15 11" xfId="4223"/>
    <cellStyle name="Значение фильтра 15 11 2" xfId="7651"/>
    <cellStyle name="Значение фильтра 15 12" xfId="7283"/>
    <cellStyle name="Значение фильтра 15 13" xfId="13546"/>
    <cellStyle name="Значение фильтра 15 2" xfId="1810"/>
    <cellStyle name="Значение фильтра 15 2 2" xfId="1811"/>
    <cellStyle name="Значение фильтра 15 2 2 2" xfId="5312"/>
    <cellStyle name="Значение фильтра 15 2 3" xfId="1812"/>
    <cellStyle name="Значение фильтра 15 2 3 2" xfId="5313"/>
    <cellStyle name="Значение фильтра 15 2 4" xfId="4224"/>
    <cellStyle name="Значение фильтра 15 3" xfId="1813"/>
    <cellStyle name="Значение фильтра 15 3 2" xfId="1814"/>
    <cellStyle name="Значение фильтра 15 3 2 2" xfId="5314"/>
    <cellStyle name="Значение фильтра 15 3 3" xfId="1815"/>
    <cellStyle name="Значение фильтра 15 3 3 2" xfId="5315"/>
    <cellStyle name="Значение фильтра 15 3 4" xfId="4225"/>
    <cellStyle name="Значение фильтра 15 4" xfId="1816"/>
    <cellStyle name="Значение фильтра 15 4 2" xfId="1817"/>
    <cellStyle name="Значение фильтра 15 4 2 2" xfId="5316"/>
    <cellStyle name="Значение фильтра 15 4 3" xfId="1818"/>
    <cellStyle name="Значение фильтра 15 4 3 2" xfId="5317"/>
    <cellStyle name="Значение фильтра 15 4 4" xfId="4226"/>
    <cellStyle name="Значение фильтра 15 5" xfId="1819"/>
    <cellStyle name="Значение фильтра 15 5 2" xfId="1820"/>
    <cellStyle name="Значение фильтра 15 5 2 2" xfId="5318"/>
    <cellStyle name="Значение фильтра 15 5 3" xfId="1821"/>
    <cellStyle name="Значение фильтра 15 5 3 2" xfId="5319"/>
    <cellStyle name="Значение фильтра 15 5 4" xfId="4227"/>
    <cellStyle name="Значение фильтра 15 6" xfId="1822"/>
    <cellStyle name="Значение фильтра 15 6 2" xfId="1823"/>
    <cellStyle name="Значение фильтра 15 6 2 2" xfId="5320"/>
    <cellStyle name="Значение фильтра 15 6 3" xfId="1824"/>
    <cellStyle name="Значение фильтра 15 6 3 2" xfId="5321"/>
    <cellStyle name="Значение фильтра 15 6 4" xfId="4228"/>
    <cellStyle name="Значение фильтра 15 7" xfId="1825"/>
    <cellStyle name="Значение фильтра 15 7 2" xfId="1826"/>
    <cellStyle name="Значение фильтра 15 7 2 2" xfId="5322"/>
    <cellStyle name="Значение фильтра 15 7 3" xfId="1827"/>
    <cellStyle name="Значение фильтра 15 7 3 2" xfId="5323"/>
    <cellStyle name="Значение фильтра 15 7 4" xfId="4229"/>
    <cellStyle name="Значение фильтра 15 8" xfId="1828"/>
    <cellStyle name="Значение фильтра 15 8 2" xfId="1829"/>
    <cellStyle name="Значение фильтра 15 8 2 2" xfId="5324"/>
    <cellStyle name="Значение фильтра 15 8 3" xfId="1830"/>
    <cellStyle name="Значение фильтра 15 8 3 2" xfId="5325"/>
    <cellStyle name="Значение фильтра 15 8 4" xfId="4230"/>
    <cellStyle name="Значение фильтра 15 9" xfId="1831"/>
    <cellStyle name="Значение фильтра 15_10470_35589_Расчет показателей КФМ" xfId="1832"/>
    <cellStyle name="Значение фильтра 16" xfId="1833"/>
    <cellStyle name="Значение фильтра 16 2" xfId="1834"/>
    <cellStyle name="Значение фильтра 16 2 2" xfId="1835"/>
    <cellStyle name="Значение фильтра 16 2 3" xfId="6484"/>
    <cellStyle name="Значение фильтра 16 2 3 2" xfId="7652"/>
    <cellStyle name="Значение фильтра 16 2 4" xfId="5326"/>
    <cellStyle name="Значение фильтра 16 3" xfId="1836"/>
    <cellStyle name="Значение фильтра 16 3 2" xfId="5327"/>
    <cellStyle name="Значение фильтра 16 3 2 2" xfId="8744"/>
    <cellStyle name="Значение фильтра 16 3 3" xfId="8107"/>
    <cellStyle name="Значение фильтра 16 3 4" xfId="14041"/>
    <cellStyle name="Значение фильтра 16 4" xfId="4231"/>
    <cellStyle name="Значение фильтра 16 4 2" xfId="7959"/>
    <cellStyle name="Значение фильтра 16 5" xfId="7286"/>
    <cellStyle name="Значение фильтра 16 6" xfId="13547"/>
    <cellStyle name="Значение фильтра 17" xfId="1837"/>
    <cellStyle name="Значение фильтра 17 2" xfId="1838"/>
    <cellStyle name="Значение фильтра 17 2 2" xfId="1839"/>
    <cellStyle name="Значение фильтра 17 2 3" xfId="6485"/>
    <cellStyle name="Значение фильтра 17 2 3 2" xfId="7961"/>
    <cellStyle name="Значение фильтра 17 2 4" xfId="5328"/>
    <cellStyle name="Значение фильтра 17 3" xfId="1840"/>
    <cellStyle name="Значение фильтра 17 3 2" xfId="5329"/>
    <cellStyle name="Значение фильтра 17 3 2 2" xfId="7653"/>
    <cellStyle name="Значение фильтра 17 3 3" xfId="8108"/>
    <cellStyle name="Значение фильтра 17 3 4" xfId="14042"/>
    <cellStyle name="Значение фильтра 17 4" xfId="4232"/>
    <cellStyle name="Значение фильтра 17 4 2" xfId="7165"/>
    <cellStyle name="Значение фильтра 17 5" xfId="7287"/>
    <cellStyle name="Значение фильтра 17 6" xfId="13548"/>
    <cellStyle name="Значение фильтра 18" xfId="1841"/>
    <cellStyle name="Значение фильтра 18 2" xfId="1842"/>
    <cellStyle name="Значение фильтра 18 2 2" xfId="1843"/>
    <cellStyle name="Значение фильтра 18 2 3" xfId="6486"/>
    <cellStyle name="Значение фильтра 18 2 3 2" xfId="7654"/>
    <cellStyle name="Значение фильтра 18 2 4" xfId="5330"/>
    <cellStyle name="Значение фильтра 18 3" xfId="1844"/>
    <cellStyle name="Значение фильтра 18 3 2" xfId="5331"/>
    <cellStyle name="Значение фильтра 18 3 2 2" xfId="7965"/>
    <cellStyle name="Значение фильтра 18 3 3" xfId="8109"/>
    <cellStyle name="Значение фильтра 18 3 4" xfId="14043"/>
    <cellStyle name="Значение фильтра 18 4" xfId="4233"/>
    <cellStyle name="Значение фильтра 18 4 2" xfId="7655"/>
    <cellStyle name="Значение фильтра 18 5" xfId="7288"/>
    <cellStyle name="Значение фильтра 18 6" xfId="13549"/>
    <cellStyle name="Значение фильтра 19" xfId="1845"/>
    <cellStyle name="Значение фильтра 19 2" xfId="1846"/>
    <cellStyle name="Значение фильтра 19 2 2" xfId="1847"/>
    <cellStyle name="Значение фильтра 19 2 3" xfId="6487"/>
    <cellStyle name="Значение фильтра 19 2 3 2" xfId="7656"/>
    <cellStyle name="Значение фильтра 19 2 4" xfId="5332"/>
    <cellStyle name="Значение фильтра 19 3" xfId="1848"/>
    <cellStyle name="Значение фильтра 19 3 2" xfId="1849"/>
    <cellStyle name="Значение фильтра 19 3 2 2" xfId="5333"/>
    <cellStyle name="Значение фильтра 19 3 2 2 2" xfId="8491"/>
    <cellStyle name="Значение фильтра 19 3 2 3" xfId="8110"/>
    <cellStyle name="Значение фильтра 19 3 2 4" xfId="14044"/>
    <cellStyle name="Значение фильтра 19 3 3" xfId="6488"/>
    <cellStyle name="Значение фильтра 19 3 4" xfId="7166"/>
    <cellStyle name="Значение фильтра 19 4" xfId="4234"/>
    <cellStyle name="Значение фильтра 19 4 2" xfId="7657"/>
    <cellStyle name="Значение фильтра 19 5" xfId="7289"/>
    <cellStyle name="Значение фильтра 19 6" xfId="13550"/>
    <cellStyle name="Значение фильтра 2" xfId="1850"/>
    <cellStyle name="Значение фильтра 2 10" xfId="1851"/>
    <cellStyle name="Значение фильтра 2 10 2" xfId="5335"/>
    <cellStyle name="Значение фильтра 2 10 2 2" xfId="7966"/>
    <cellStyle name="Значение фильтра 2 10 3" xfId="8111"/>
    <cellStyle name="Значение фильтра 2 10 4" xfId="14045"/>
    <cellStyle name="Значение фильтра 2 11" xfId="5334"/>
    <cellStyle name="Значение фильтра 2 11 2" xfId="7658"/>
    <cellStyle name="Значение фильтра 2 11 3" xfId="7967"/>
    <cellStyle name="Значение фильтра 2 12" xfId="4235"/>
    <cellStyle name="Значение фильтра 2 13" xfId="7290"/>
    <cellStyle name="Значение фильтра 2 14" xfId="13551"/>
    <cellStyle name="Значение фильтра 2 2" xfId="1852"/>
    <cellStyle name="Значение фильтра 2 2 10" xfId="1853"/>
    <cellStyle name="Значение фильтра 2 2 10 2" xfId="5336"/>
    <cellStyle name="Значение фильтра 2 2 11" xfId="4236"/>
    <cellStyle name="Значение фильтра 2 2 2" xfId="1854"/>
    <cellStyle name="Значение фильтра 2 2 2 2" xfId="1855"/>
    <cellStyle name="Значение фильтра 2 2 2 3" xfId="6489"/>
    <cellStyle name="Значение фильтра 2 2 2 3 2" xfId="8805"/>
    <cellStyle name="Значение фильтра 2 2 2 3 3" xfId="14395"/>
    <cellStyle name="Значение фильтра 2 2 2 4" xfId="4237"/>
    <cellStyle name="Значение фильтра 2 2 2 5" xfId="7291"/>
    <cellStyle name="Значение фильтра 2 2 2 6" xfId="13552"/>
    <cellStyle name="Значение фильтра 2 2 3" xfId="1856"/>
    <cellStyle name="Значение фильтра 2 2 3 2" xfId="1857"/>
    <cellStyle name="Значение фильтра 2 2 3 3" xfId="6490"/>
    <cellStyle name="Значение фильтра 2 2 3 3 2" xfId="8806"/>
    <cellStyle name="Значение фильтра 2 2 3 3 3" xfId="14396"/>
    <cellStyle name="Значение фильтра 2 2 3 4" xfId="4238"/>
    <cellStyle name="Значение фильтра 2 2 3 5" xfId="7292"/>
    <cellStyle name="Значение фильтра 2 2 3 6" xfId="13553"/>
    <cellStyle name="Значение фильтра 2 2 4" xfId="1858"/>
    <cellStyle name="Значение фильтра 2 2 4 2" xfId="1859"/>
    <cellStyle name="Значение фильтра 2 2 4 3" xfId="6491"/>
    <cellStyle name="Значение фильтра 2 2 4 3 2" xfId="8807"/>
    <cellStyle name="Значение фильтра 2 2 4 3 3" xfId="14397"/>
    <cellStyle name="Значение фильтра 2 2 4 4" xfId="4239"/>
    <cellStyle name="Значение фильтра 2 2 4 5" xfId="7293"/>
    <cellStyle name="Значение фильтра 2 2 4 6" xfId="13554"/>
    <cellStyle name="Значение фильтра 2 2 5" xfId="1860"/>
    <cellStyle name="Значение фильтра 2 2 5 2" xfId="1861"/>
    <cellStyle name="Значение фильтра 2 2 5 3" xfId="6492"/>
    <cellStyle name="Значение фильтра 2 2 5 3 2" xfId="8808"/>
    <cellStyle name="Значение фильтра 2 2 5 3 3" xfId="14398"/>
    <cellStyle name="Значение фильтра 2 2 5 4" xfId="4240"/>
    <cellStyle name="Значение фильтра 2 2 5 5" xfId="7294"/>
    <cellStyle name="Значение фильтра 2 2 5 6" xfId="13555"/>
    <cellStyle name="Значение фильтра 2 2 6" xfId="1862"/>
    <cellStyle name="Значение фильтра 2 2 6 2" xfId="1863"/>
    <cellStyle name="Значение фильтра 2 2 6 3" xfId="6493"/>
    <cellStyle name="Значение фильтра 2 2 6 3 2" xfId="8809"/>
    <cellStyle name="Значение фильтра 2 2 6 3 3" xfId="14399"/>
    <cellStyle name="Значение фильтра 2 2 6 4" xfId="4241"/>
    <cellStyle name="Значение фильтра 2 2 6 5" xfId="7295"/>
    <cellStyle name="Значение фильтра 2 2 6 6" xfId="13556"/>
    <cellStyle name="Значение фильтра 2 2 7" xfId="1864"/>
    <cellStyle name="Значение фильтра 2 2 7 2" xfId="1865"/>
    <cellStyle name="Значение фильтра 2 2 7 3" xfId="6494"/>
    <cellStyle name="Значение фильтра 2 2 7 3 2" xfId="8810"/>
    <cellStyle name="Значение фильтра 2 2 7 3 3" xfId="14400"/>
    <cellStyle name="Значение фильтра 2 2 7 4" xfId="4242"/>
    <cellStyle name="Значение фильтра 2 2 7 5" xfId="7296"/>
    <cellStyle name="Значение фильтра 2 2 7 6" xfId="13557"/>
    <cellStyle name="Значение фильтра 2 2 8" xfId="1866"/>
    <cellStyle name="Значение фильтра 2 2 8 2" xfId="1867"/>
    <cellStyle name="Значение фильтра 2 2 8 3" xfId="6495"/>
    <cellStyle name="Значение фильтра 2 2 8 3 2" xfId="8811"/>
    <cellStyle name="Значение фильтра 2 2 8 3 3" xfId="14401"/>
    <cellStyle name="Значение фильтра 2 2 8 4" xfId="4243"/>
    <cellStyle name="Значение фильтра 2 2 8 5" xfId="7297"/>
    <cellStyle name="Значение фильтра 2 2 8 6" xfId="13558"/>
    <cellStyle name="Значение фильтра 2 2 9" xfId="1868"/>
    <cellStyle name="Значение фильтра 2 2 9 2" xfId="1869"/>
    <cellStyle name="Значение фильтра 2 2 9 2 2" xfId="5337"/>
    <cellStyle name="Значение фильтра 2 2 9 3" xfId="6496"/>
    <cellStyle name="Значение фильтра 2 2 9 4" xfId="7973"/>
    <cellStyle name="Значение фильтра 2 2_10470_35589_Расчет показателей КФМ" xfId="1870"/>
    <cellStyle name="Значение фильтра 2 3" xfId="1871"/>
    <cellStyle name="Значение фильтра 2 3 2" xfId="1872"/>
    <cellStyle name="Значение фильтра 2 3 3" xfId="6497"/>
    <cellStyle name="Значение фильтра 2 3 3 2" xfId="8812"/>
    <cellStyle name="Значение фильтра 2 3 3 3" xfId="14402"/>
    <cellStyle name="Значение фильтра 2 3 4" xfId="4244"/>
    <cellStyle name="Значение фильтра 2 3 5" xfId="7298"/>
    <cellStyle name="Значение фильтра 2 3 6" xfId="13559"/>
    <cellStyle name="Значение фильтра 2 4" xfId="1873"/>
    <cellStyle name="Значение фильтра 2 4 2" xfId="1874"/>
    <cellStyle name="Значение фильтра 2 4 2 2" xfId="5338"/>
    <cellStyle name="Значение фильтра 2 4 3" xfId="1875"/>
    <cellStyle name="Значение фильтра 2 4 3 2" xfId="5339"/>
    <cellStyle name="Значение фильтра 2 4 4" xfId="4245"/>
    <cellStyle name="Значение фильтра 2 5" xfId="1876"/>
    <cellStyle name="Значение фильтра 2 5 2" xfId="1877"/>
    <cellStyle name="Значение фильтра 2 5 2 2" xfId="5340"/>
    <cellStyle name="Значение фильтра 2 5 3" xfId="1878"/>
    <cellStyle name="Значение фильтра 2 5 3 2" xfId="5341"/>
    <cellStyle name="Значение фильтра 2 5 4" xfId="4246"/>
    <cellStyle name="Значение фильтра 2 6" xfId="1879"/>
    <cellStyle name="Значение фильтра 2 6 2" xfId="1880"/>
    <cellStyle name="Значение фильтра 2 6 2 2" xfId="5342"/>
    <cellStyle name="Значение фильтра 2 6 3" xfId="1881"/>
    <cellStyle name="Значение фильтра 2 6 3 2" xfId="5343"/>
    <cellStyle name="Значение фильтра 2 6 4" xfId="4247"/>
    <cellStyle name="Значение фильтра 2 7" xfId="1882"/>
    <cellStyle name="Значение фильтра 2 7 2" xfId="1883"/>
    <cellStyle name="Значение фильтра 2 7 2 2" xfId="5344"/>
    <cellStyle name="Значение фильтра 2 7 3" xfId="1884"/>
    <cellStyle name="Значение фильтра 2 7 3 2" xfId="5345"/>
    <cellStyle name="Значение фильтра 2 7 4" xfId="4248"/>
    <cellStyle name="Значение фильтра 2 8" xfId="1885"/>
    <cellStyle name="Значение фильтра 2 8 2" xfId="1886"/>
    <cellStyle name="Значение фильтра 2 8 2 2" xfId="5346"/>
    <cellStyle name="Значение фильтра 2 8 3" xfId="1887"/>
    <cellStyle name="Значение фильтра 2 8 3 2" xfId="5347"/>
    <cellStyle name="Значение фильтра 2 8 4" xfId="4249"/>
    <cellStyle name="Значение фильтра 2 9" xfId="1888"/>
    <cellStyle name="Значение фильтра 2 9 2" xfId="1889"/>
    <cellStyle name="Значение фильтра 2 9 2 2" xfId="5348"/>
    <cellStyle name="Значение фильтра 2 9 3" xfId="1890"/>
    <cellStyle name="Значение фильтра 2 9 3 2" xfId="5349"/>
    <cellStyle name="Значение фильтра 2 9 4" xfId="4250"/>
    <cellStyle name="Значение фильтра 2_10470_35589_Расчет показателей КФМ" xfId="1891"/>
    <cellStyle name="Значение фильтра 20" xfId="1892"/>
    <cellStyle name="Значение фильтра 20 2" xfId="1893"/>
    <cellStyle name="Значение фильтра 20 2 2" xfId="1894"/>
    <cellStyle name="Значение фильтра 20 2 3" xfId="6498"/>
    <cellStyle name="Значение фильтра 20 2 3 2" xfId="7974"/>
    <cellStyle name="Значение фильтра 20 2 4" xfId="5350"/>
    <cellStyle name="Значение фильтра 20 3" xfId="1895"/>
    <cellStyle name="Значение фильтра 20 3 2" xfId="5351"/>
    <cellStyle name="Значение фильтра 20 3 2 2" xfId="9329"/>
    <cellStyle name="Значение фильтра 20 3 3" xfId="8116"/>
    <cellStyle name="Значение фильтра 20 3 4" xfId="14046"/>
    <cellStyle name="Значение фильтра 20 4" xfId="4251"/>
    <cellStyle name="Значение фильтра 20 4 2" xfId="7975"/>
    <cellStyle name="Значение фильтра 20 5" xfId="7302"/>
    <cellStyle name="Значение фильтра 20 6" xfId="13560"/>
    <cellStyle name="Значение фильтра 21" xfId="1896"/>
    <cellStyle name="Значение фильтра 21 2" xfId="1897"/>
    <cellStyle name="Значение фильтра 21 2 2" xfId="1898"/>
    <cellStyle name="Значение фильтра 21 2 3" xfId="6499"/>
    <cellStyle name="Значение фильтра 21 2 3 2" xfId="9328"/>
    <cellStyle name="Значение фильтра 21 2 4" xfId="5352"/>
    <cellStyle name="Значение фильтра 21 3" xfId="1899"/>
    <cellStyle name="Значение фильтра 21 3 2" xfId="5353"/>
    <cellStyle name="Значение фильтра 21 3 2 2" xfId="7659"/>
    <cellStyle name="Значение фильтра 21 3 3" xfId="8117"/>
    <cellStyle name="Значение фильтра 21 3 4" xfId="14047"/>
    <cellStyle name="Значение фильтра 21 4" xfId="4252"/>
    <cellStyle name="Значение фильтра 21 4 2" xfId="7660"/>
    <cellStyle name="Значение фильтра 21 5" xfId="7303"/>
    <cellStyle name="Значение фильтра 21 6" xfId="13561"/>
    <cellStyle name="Значение фильтра 22" xfId="1900"/>
    <cellStyle name="Значение фильтра 22 2" xfId="4253"/>
    <cellStyle name="Значение фильтра 23" xfId="1901"/>
    <cellStyle name="Значение фильтра 23 2" xfId="4254"/>
    <cellStyle name="Значение фильтра 24" xfId="1902"/>
    <cellStyle name="Значение фильтра 24 2" xfId="5354"/>
    <cellStyle name="Значение фильтра 25" xfId="1903"/>
    <cellStyle name="Значение фильтра 25 2" xfId="5355"/>
    <cellStyle name="Значение фильтра 26" xfId="1904"/>
    <cellStyle name="Значение фильтра 26 2" xfId="5356"/>
    <cellStyle name="Значение фильтра 27" xfId="1905"/>
    <cellStyle name="Значение фильтра 27 2" xfId="5357"/>
    <cellStyle name="Значение фильтра 28" xfId="1906"/>
    <cellStyle name="Значение фильтра 28 2" xfId="5358"/>
    <cellStyle name="Значение фильтра 29" xfId="1907"/>
    <cellStyle name="Значение фильтра 29 2" xfId="5359"/>
    <cellStyle name="Значение фильтра 3" xfId="1908"/>
    <cellStyle name="Значение фильтра 3 2" xfId="1909"/>
    <cellStyle name="Значение фильтра 3 2 2" xfId="1910"/>
    <cellStyle name="Значение фильтра 3 2 3" xfId="6500"/>
    <cellStyle name="Значение фильтра 3 2 3 2" xfId="8813"/>
    <cellStyle name="Значение фильтра 3 2 3 3" xfId="14403"/>
    <cellStyle name="Значение фильтра 3 2 4" xfId="5361"/>
    <cellStyle name="Значение фильтра 3 2 5" xfId="8118"/>
    <cellStyle name="Значение фильтра 3 2 6" xfId="14048"/>
    <cellStyle name="Значение фильтра 3 3" xfId="1911"/>
    <cellStyle name="Значение фильтра 3 3 2" xfId="5362"/>
    <cellStyle name="Значение фильтра 3 3 2 2" xfId="7661"/>
    <cellStyle name="Значение фильтра 3 3 3" xfId="8120"/>
    <cellStyle name="Значение фильтра 3 3 4" xfId="14049"/>
    <cellStyle name="Значение фильтра 3 4" xfId="5360"/>
    <cellStyle name="Значение фильтра 3 4 2" xfId="7987"/>
    <cellStyle name="Значение фильтра 3 4 3" xfId="7662"/>
    <cellStyle name="Значение фильтра 3 5" xfId="4255"/>
    <cellStyle name="Значение фильтра 3 6" xfId="7304"/>
    <cellStyle name="Значение фильтра 3 7" xfId="13562"/>
    <cellStyle name="Значение фильтра 30" xfId="1912"/>
    <cellStyle name="Значение фильтра 30 2" xfId="5363"/>
    <cellStyle name="Значение фильтра 31" xfId="1913"/>
    <cellStyle name="Значение фильтра 31 2" xfId="5364"/>
    <cellStyle name="Значение фильтра 32" xfId="1914"/>
    <cellStyle name="Значение фильтра 32 2" xfId="5365"/>
    <cellStyle name="Значение фильтра 33" xfId="1915"/>
    <cellStyle name="Значение фильтра 33 2" xfId="5366"/>
    <cellStyle name="Значение фильтра 34" xfId="1916"/>
    <cellStyle name="Значение фильтра 34 2" xfId="5367"/>
    <cellStyle name="Значение фильтра 35" xfId="1917"/>
    <cellStyle name="Значение фильтра 35 2" xfId="5368"/>
    <cellStyle name="Значение фильтра 36" xfId="1918"/>
    <cellStyle name="Значение фильтра 36 2" xfId="5369"/>
    <cellStyle name="Значение фильтра 37" xfId="1919"/>
    <cellStyle name="Значение фильтра 37 2" xfId="5370"/>
    <cellStyle name="Значение фильтра 38" xfId="1920"/>
    <cellStyle name="Значение фильтра 38 2" xfId="5371"/>
    <cellStyle name="Значение фильтра 39" xfId="1921"/>
    <cellStyle name="Значение фильтра 39 2" xfId="5372"/>
    <cellStyle name="Значение фильтра 4" xfId="1922"/>
    <cellStyle name="Значение фильтра 4 2" xfId="1923"/>
    <cellStyle name="Значение фильтра 4 2 2" xfId="1924"/>
    <cellStyle name="Значение фильтра 4 2 3" xfId="6501"/>
    <cellStyle name="Значение фильтра 4 2 3 2" xfId="8814"/>
    <cellStyle name="Значение фильтра 4 2 3 3" xfId="14404"/>
    <cellStyle name="Значение фильтра 4 2 4" xfId="5374"/>
    <cellStyle name="Значение фильтра 4 2 5" xfId="8121"/>
    <cellStyle name="Значение фильтра 4 2 6" xfId="14050"/>
    <cellStyle name="Значение фильтра 4 3" xfId="1925"/>
    <cellStyle name="Значение фильтра 4 3 2" xfId="5375"/>
    <cellStyle name="Значение фильтра 4 3 2 2" xfId="7995"/>
    <cellStyle name="Значение фильтра 4 3 3" xfId="8122"/>
    <cellStyle name="Значение фильтра 4 3 4" xfId="14051"/>
    <cellStyle name="Значение фильтра 4 4" xfId="5373"/>
    <cellStyle name="Значение фильтра 4 4 2" xfId="7663"/>
    <cellStyle name="Значение фильтра 4 4 3" xfId="7999"/>
    <cellStyle name="Значение фильтра 4 5" xfId="4256"/>
    <cellStyle name="Значение фильтра 4 6" xfId="7305"/>
    <cellStyle name="Значение фильтра 4 7" xfId="13563"/>
    <cellStyle name="Значение фильтра 40" xfId="1926"/>
    <cellStyle name="Значение фильтра 40 2" xfId="5376"/>
    <cellStyle name="Значение фильтра 41" xfId="1927"/>
    <cellStyle name="Значение фильтра 41 2" xfId="5377"/>
    <cellStyle name="Значение фильтра 42" xfId="1928"/>
    <cellStyle name="Значение фильтра 42 2" xfId="5378"/>
    <cellStyle name="Значение фильтра 43" xfId="1929"/>
    <cellStyle name="Значение фильтра 43 2" xfId="5379"/>
    <cellStyle name="Значение фильтра 44" xfId="1930"/>
    <cellStyle name="Значение фильтра 44 2" xfId="5380"/>
    <cellStyle name="Значение фильтра 45" xfId="1931"/>
    <cellStyle name="Значение фильтра 45 2" xfId="5381"/>
    <cellStyle name="Значение фильтра 46" xfId="1932"/>
    <cellStyle name="Значение фильтра 46 2" xfId="5382"/>
    <cellStyle name="Значение фильтра 47" xfId="1933"/>
    <cellStyle name="Значение фильтра 47 2" xfId="5383"/>
    <cellStyle name="Значение фильтра 48" xfId="1934"/>
    <cellStyle name="Значение фильтра 48 2" xfId="5384"/>
    <cellStyle name="Значение фильтра 49" xfId="1935"/>
    <cellStyle name="Значение фильтра 49 2" xfId="5385"/>
    <cellStyle name="Значение фильтра 5" xfId="1936"/>
    <cellStyle name="Значение фильтра 5 2" xfId="1937"/>
    <cellStyle name="Значение фильтра 5 2 2" xfId="1938"/>
    <cellStyle name="Значение фильтра 5 2 3" xfId="6502"/>
    <cellStyle name="Значение фильтра 5 2 3 2" xfId="8815"/>
    <cellStyle name="Значение фильтра 5 2 3 3" xfId="14405"/>
    <cellStyle name="Значение фильтра 5 2 4" xfId="5387"/>
    <cellStyle name="Значение фильтра 5 2 5" xfId="8124"/>
    <cellStyle name="Значение фильтра 5 2 6" xfId="14052"/>
    <cellStyle name="Значение фильтра 5 3" xfId="1939"/>
    <cellStyle name="Значение фильтра 5 3 2" xfId="5388"/>
    <cellStyle name="Значение фильтра 5 3 2 2" xfId="7195"/>
    <cellStyle name="Значение фильтра 5 3 3" xfId="8125"/>
    <cellStyle name="Значение фильтра 5 3 4" xfId="14053"/>
    <cellStyle name="Значение фильтра 5 4" xfId="5386"/>
    <cellStyle name="Значение фильтра 5 4 2" xfId="7664"/>
    <cellStyle name="Значение фильтра 5 4 3" xfId="8000"/>
    <cellStyle name="Значение фильтра 5 5" xfId="4257"/>
    <cellStyle name="Значение фильтра 5 6" xfId="7306"/>
    <cellStyle name="Значение фильтра 5 7" xfId="13564"/>
    <cellStyle name="Значение фильтра 50" xfId="1940"/>
    <cellStyle name="Значение фильтра 50 2" xfId="5389"/>
    <cellStyle name="Значение фильтра 51" xfId="1941"/>
    <cellStyle name="Значение фильтра 51 2" xfId="5390"/>
    <cellStyle name="Значение фильтра 52" xfId="1942"/>
    <cellStyle name="Значение фильтра 52 2" xfId="5391"/>
    <cellStyle name="Значение фильтра 53" xfId="1943"/>
    <cellStyle name="Значение фильтра 53 2" xfId="5392"/>
    <cellStyle name="Значение фильтра 54" xfId="1944"/>
    <cellStyle name="Значение фильтра 54 2" xfId="5393"/>
    <cellStyle name="Значение фильтра 55" xfId="1945"/>
    <cellStyle name="Значение фильтра 55 2" xfId="5394"/>
    <cellStyle name="Значение фильтра 56" xfId="1946"/>
    <cellStyle name="Значение фильтра 56 2" xfId="5395"/>
    <cellStyle name="Значение фильтра 57" xfId="1947"/>
    <cellStyle name="Значение фильтра 57 2" xfId="5396"/>
    <cellStyle name="Значение фильтра 58" xfId="1948"/>
    <cellStyle name="Значение фильтра 58 2" xfId="5397"/>
    <cellStyle name="Значение фильтра 59" xfId="1949"/>
    <cellStyle name="Значение фильтра 59 2" xfId="5398"/>
    <cellStyle name="Значение фильтра 6" xfId="1950"/>
    <cellStyle name="Значение фильтра 6 2" xfId="1951"/>
    <cellStyle name="Значение фильтра 6 2 2" xfId="1952"/>
    <cellStyle name="Значение фильтра 6 2 3" xfId="6503"/>
    <cellStyle name="Значение фильтра 6 2 3 2" xfId="8816"/>
    <cellStyle name="Значение фильтра 6 2 3 3" xfId="14406"/>
    <cellStyle name="Значение фильтра 6 2 4" xfId="5400"/>
    <cellStyle name="Значение фильтра 6 2 5" xfId="8129"/>
    <cellStyle name="Значение фильтра 6 2 6" xfId="14054"/>
    <cellStyle name="Значение фильтра 6 3" xfId="1953"/>
    <cellStyle name="Значение фильтра 6 3 2" xfId="5401"/>
    <cellStyle name="Значение фильтра 6 3 2 2" xfId="9327"/>
    <cellStyle name="Значение фильтра 6 3 3" xfId="8130"/>
    <cellStyle name="Значение фильтра 6 3 4" xfId="14055"/>
    <cellStyle name="Значение фильтра 6 4" xfId="5399"/>
    <cellStyle name="Значение фильтра 6 4 2" xfId="7665"/>
    <cellStyle name="Значение фильтра 6 4 3" xfId="7666"/>
    <cellStyle name="Значение фильтра 6 5" xfId="4258"/>
    <cellStyle name="Значение фильтра 6 6" xfId="7307"/>
    <cellStyle name="Значение фильтра 6 7" xfId="13565"/>
    <cellStyle name="Значение фильтра 60" xfId="1954"/>
    <cellStyle name="Значение фильтра 60 2" xfId="5402"/>
    <cellStyle name="Значение фильтра 61" xfId="1955"/>
    <cellStyle name="Значение фильтра 61 2" xfId="5403"/>
    <cellStyle name="Значение фильтра 62" xfId="1956"/>
    <cellStyle name="Значение фильтра 62 2" xfId="5404"/>
    <cellStyle name="Значение фильтра 63" xfId="1957"/>
    <cellStyle name="Значение фильтра 63 2" xfId="5405"/>
    <cellStyle name="Значение фильтра 64" xfId="1958"/>
    <cellStyle name="Значение фильтра 64 2" xfId="5406"/>
    <cellStyle name="Значение фильтра 65" xfId="1959"/>
    <cellStyle name="Значение фильтра 65 2" xfId="5407"/>
    <cellStyle name="Значение фильтра 66" xfId="1960"/>
    <cellStyle name="Значение фильтра 66 2" xfId="5408"/>
    <cellStyle name="Значение фильтра 67" xfId="1961"/>
    <cellStyle name="Значение фильтра 67 2" xfId="5409"/>
    <cellStyle name="Значение фильтра 68" xfId="1962"/>
    <cellStyle name="Значение фильтра 68 2" xfId="5410"/>
    <cellStyle name="Значение фильтра 69" xfId="1963"/>
    <cellStyle name="Значение фильтра 69 2" xfId="5411"/>
    <cellStyle name="Значение фильтра 7" xfId="1964"/>
    <cellStyle name="Значение фильтра 7 2" xfId="1965"/>
    <cellStyle name="Значение фильтра 7 2 2" xfId="1966"/>
    <cellStyle name="Значение фильтра 7 2 3" xfId="6504"/>
    <cellStyle name="Значение фильтра 7 2 3 2" xfId="8817"/>
    <cellStyle name="Значение фильтра 7 2 3 3" xfId="14407"/>
    <cellStyle name="Значение фильтра 7 2 4" xfId="5413"/>
    <cellStyle name="Значение фильтра 7 2 5" xfId="8138"/>
    <cellStyle name="Значение фильтра 7 2 6" xfId="14056"/>
    <cellStyle name="Значение фильтра 7 3" xfId="1967"/>
    <cellStyle name="Значение фильтра 7 3 2" xfId="5414"/>
    <cellStyle name="Значение фильтра 7 3 2 2" xfId="8006"/>
    <cellStyle name="Значение фильтра 7 3 3" xfId="8140"/>
    <cellStyle name="Значение фильтра 7 3 4" xfId="14057"/>
    <cellStyle name="Значение фильтра 7 4" xfId="5412"/>
    <cellStyle name="Значение фильтра 7 4 2" xfId="9326"/>
    <cellStyle name="Значение фильтра 7 4 3" xfId="7209"/>
    <cellStyle name="Значение фильтра 7 5" xfId="4259"/>
    <cellStyle name="Значение фильтра 7 6" xfId="7308"/>
    <cellStyle name="Значение фильтра 7 7" xfId="13566"/>
    <cellStyle name="Значение фильтра 70" xfId="1968"/>
    <cellStyle name="Значение фильтра 70 2" xfId="5415"/>
    <cellStyle name="Значение фильтра 71" xfId="1969"/>
    <cellStyle name="Значение фильтра 71 2" xfId="5416"/>
    <cellStyle name="Значение фильтра 72" xfId="1970"/>
    <cellStyle name="Значение фильтра 72 2" xfId="5417"/>
    <cellStyle name="Значение фильтра 73" xfId="1971"/>
    <cellStyle name="Значение фильтра 73 2" xfId="5418"/>
    <cellStyle name="Значение фильтра 74" xfId="1972"/>
    <cellStyle name="Значение фильтра 74 2" xfId="5419"/>
    <cellStyle name="Значение фильтра 75" xfId="1973"/>
    <cellStyle name="Значение фильтра 75 2" xfId="5420"/>
    <cellStyle name="Значение фильтра 76" xfId="1974"/>
    <cellStyle name="Значение фильтра 76 2" xfId="5421"/>
    <cellStyle name="Значение фильтра 77" xfId="1975"/>
    <cellStyle name="Значение фильтра 77 2" xfId="5422"/>
    <cellStyle name="Значение фильтра 78" xfId="9400"/>
    <cellStyle name="Значение фильтра 79" xfId="9292"/>
    <cellStyle name="Значение фильтра 8" xfId="1976"/>
    <cellStyle name="Значение фильтра 8 2" xfId="1977"/>
    <cellStyle name="Значение фильтра 8 2 2" xfId="1978"/>
    <cellStyle name="Значение фильтра 8 2 3" xfId="6505"/>
    <cellStyle name="Значение фильтра 8 2 3 2" xfId="8818"/>
    <cellStyle name="Значение фильтра 8 2 3 3" xfId="14408"/>
    <cellStyle name="Значение фильтра 8 2 4" xfId="5424"/>
    <cellStyle name="Значение фильтра 8 2 5" xfId="8150"/>
    <cellStyle name="Значение фильтра 8 2 6" xfId="14058"/>
    <cellStyle name="Значение фильтра 8 3" xfId="1979"/>
    <cellStyle name="Значение фильтра 8 3 2" xfId="5425"/>
    <cellStyle name="Значение фильтра 8 3 2 2" xfId="8007"/>
    <cellStyle name="Значение фильтра 8 3 3" xfId="8152"/>
    <cellStyle name="Значение фильтра 8 3 4" xfId="14059"/>
    <cellStyle name="Значение фильтра 8 4" xfId="5423"/>
    <cellStyle name="Значение фильтра 8 4 2" xfId="8008"/>
    <cellStyle name="Значение фильтра 8 4 3" xfId="7210"/>
    <cellStyle name="Значение фильтра 8 5" xfId="4260"/>
    <cellStyle name="Значение фильтра 8 6" xfId="7309"/>
    <cellStyle name="Значение фильтра 8 7" xfId="13567"/>
    <cellStyle name="Значение фильтра 80" xfId="9395"/>
    <cellStyle name="Значение фильтра 81" xfId="7667"/>
    <cellStyle name="Значение фильтра 82" xfId="8009"/>
    <cellStyle name="Значение фильтра 83" xfId="8011"/>
    <cellStyle name="Значение фильтра 84" xfId="8012"/>
    <cellStyle name="Значение фильтра 85" xfId="7668"/>
    <cellStyle name="Значение фильтра 86" xfId="8767"/>
    <cellStyle name="Значение фильтра 87" xfId="8014"/>
    <cellStyle name="Значение фильтра 88" xfId="7669"/>
    <cellStyle name="Значение фильтра 89" xfId="8015"/>
    <cellStyle name="Значение фильтра 9" xfId="1980"/>
    <cellStyle name="Значение фильтра 9 2" xfId="1981"/>
    <cellStyle name="Значение фильтра 9 2 2" xfId="1982"/>
    <cellStyle name="Значение фильтра 9 2 3" xfId="6506"/>
    <cellStyle name="Значение фильтра 9 2 3 2" xfId="7670"/>
    <cellStyle name="Значение фильтра 9 2 4" xfId="5426"/>
    <cellStyle name="Значение фильтра 9 3" xfId="1983"/>
    <cellStyle name="Значение фильтра 9 3 2" xfId="5427"/>
    <cellStyle name="Значение фильтра 9 3 2 2" xfId="8022"/>
    <cellStyle name="Значение фильтра 9 3 3" xfId="8155"/>
    <cellStyle name="Значение фильтра 9 3 4" xfId="14060"/>
    <cellStyle name="Значение фильтра 9 4" xfId="4261"/>
    <cellStyle name="Значение фильтра 9 4 2" xfId="7671"/>
    <cellStyle name="Значение фильтра 9 5" xfId="7310"/>
    <cellStyle name="Значение фильтра 9 6" xfId="13568"/>
    <cellStyle name="Значение фильтра 90" xfId="8020"/>
    <cellStyle name="Значение фильтра 91" xfId="8026"/>
    <cellStyle name="Значение фильтра 92" xfId="7672"/>
    <cellStyle name="Значение фильтра 93" xfId="8024"/>
    <cellStyle name="Значение фильтра 94" xfId="8030"/>
    <cellStyle name="Значение фильтра 95" xfId="7673"/>
    <cellStyle name="Значение фильтра 96" xfId="8028"/>
    <cellStyle name="Значение фильтра 97" xfId="7674"/>
    <cellStyle name="Значение фильтра 98" xfId="8034"/>
    <cellStyle name="Значение фильтра 99" xfId="8032"/>
    <cellStyle name="Информация о задаче" xfId="1984"/>
    <cellStyle name="Информация о задаче 10" xfId="1985"/>
    <cellStyle name="Информация о задаче 10 2" xfId="1986"/>
    <cellStyle name="Информация о задаче 11" xfId="1987"/>
    <cellStyle name="Информация о задаче 11 2" xfId="1988"/>
    <cellStyle name="Информация о задаче 12" xfId="1989"/>
    <cellStyle name="Информация о задаче 12 2" xfId="1990"/>
    <cellStyle name="Информация о задаче 13" xfId="1991"/>
    <cellStyle name="Информация о задаче 13 2" xfId="1992"/>
    <cellStyle name="Информация о задаче 14" xfId="1993"/>
    <cellStyle name="Информация о задаче 14 2" xfId="1994"/>
    <cellStyle name="Информация о задаче 15" xfId="1995"/>
    <cellStyle name="Информация о задаче 15 2" xfId="1996"/>
    <cellStyle name="Информация о задаче 15 3" xfId="1997"/>
    <cellStyle name="Информация о задаче 15 4" xfId="1998"/>
    <cellStyle name="Информация о задаче 15 5" xfId="1999"/>
    <cellStyle name="Информация о задаче 15 6" xfId="2000"/>
    <cellStyle name="Информация о задаче 15 7" xfId="2001"/>
    <cellStyle name="Информация о задаче 15 8" xfId="2002"/>
    <cellStyle name="Информация о задаче 15 9" xfId="2003"/>
    <cellStyle name="Информация о задаче 15_10470_35589_Расчет показателей КФМ" xfId="2004"/>
    <cellStyle name="Информация о задаче 16" xfId="2005"/>
    <cellStyle name="Информация о задаче 16 2" xfId="2006"/>
    <cellStyle name="Информация о задаче 17" xfId="2007"/>
    <cellStyle name="Информация о задаче 17 2" xfId="2008"/>
    <cellStyle name="Информация о задаче 18" xfId="2009"/>
    <cellStyle name="Информация о задаче 18 2" xfId="2010"/>
    <cellStyle name="Информация о задаче 19" xfId="2011"/>
    <cellStyle name="Информация о задаче 19 2" xfId="2012"/>
    <cellStyle name="Информация о задаче 2" xfId="2013"/>
    <cellStyle name="Информация о задаче 2 2" xfId="2014"/>
    <cellStyle name="Информация о задаче 2 2 2" xfId="2015"/>
    <cellStyle name="Информация о задаче 2 2 3" xfId="2016"/>
    <cellStyle name="Информация о задаче 2 2 4" xfId="2017"/>
    <cellStyle name="Информация о задаче 2 2 5" xfId="2018"/>
    <cellStyle name="Информация о задаче 2 2 6" xfId="2019"/>
    <cellStyle name="Информация о задаче 2 2 7" xfId="2020"/>
    <cellStyle name="Информация о задаче 2 2 8" xfId="2021"/>
    <cellStyle name="Информация о задаче 2 3" xfId="2022"/>
    <cellStyle name="Информация о задаче 2 4" xfId="2023"/>
    <cellStyle name="Информация о задаче 2 5" xfId="2024"/>
    <cellStyle name="Информация о задаче 2 6" xfId="2025"/>
    <cellStyle name="Информация о задаче 2 7" xfId="2026"/>
    <cellStyle name="Информация о задаче 2 8" xfId="2027"/>
    <cellStyle name="Информация о задаче 2 9" xfId="2028"/>
    <cellStyle name="Информация о задаче 20" xfId="2029"/>
    <cellStyle name="Информация о задаче 20 2" xfId="2030"/>
    <cellStyle name="Информация о задаче 21" xfId="2031"/>
    <cellStyle name="Информация о задаче 21 2" xfId="2032"/>
    <cellStyle name="Информация о задаче 22" xfId="14548"/>
    <cellStyle name="Информация о задаче 23" xfId="14530"/>
    <cellStyle name="Информация о задаче 24" xfId="14564"/>
    <cellStyle name="Информация о задаче 3" xfId="2033"/>
    <cellStyle name="Информация о задаче 4" xfId="2034"/>
    <cellStyle name="Информация о задаче 5" xfId="2035"/>
    <cellStyle name="Информация о задаче 6" xfId="2036"/>
    <cellStyle name="Информация о задаче 7" xfId="2037"/>
    <cellStyle name="Информация о задаче 8" xfId="2038"/>
    <cellStyle name="Информация о задаче 9" xfId="2039"/>
    <cellStyle name="Информация о задаче 9 2" xfId="2040"/>
    <cellStyle name="Итог 2" xfId="2042"/>
    <cellStyle name="Итог 2 2" xfId="2043"/>
    <cellStyle name="Итог 2 3" xfId="2044"/>
    <cellStyle name="Итог 3" xfId="2045"/>
    <cellStyle name="Итог 3 2" xfId="2046"/>
    <cellStyle name="Итог 3 3" xfId="2047"/>
    <cellStyle name="Итог 4" xfId="2048"/>
    <cellStyle name="Итог 4 2" xfId="2049"/>
    <cellStyle name="Итог 4 3" xfId="2050"/>
    <cellStyle name="Итог 5" xfId="2051"/>
    <cellStyle name="Итог 6" xfId="2052"/>
    <cellStyle name="Итог 7" xfId="2041"/>
    <cellStyle name="Контрольная ячейка 2" xfId="2054"/>
    <cellStyle name="Контрольная ячейка 2 2" xfId="2055"/>
    <cellStyle name="Контрольная ячейка 2 3" xfId="2056"/>
    <cellStyle name="Контрольная ячейка 3" xfId="2057"/>
    <cellStyle name="Контрольная ячейка 3 2" xfId="2058"/>
    <cellStyle name="Контрольная ячейка 3 3" xfId="2059"/>
    <cellStyle name="Контрольная ячейка 4" xfId="2060"/>
    <cellStyle name="Контрольная ячейка 4 2" xfId="2061"/>
    <cellStyle name="Контрольная ячейка 4 3" xfId="2062"/>
    <cellStyle name="Контрольная ячейка 5" xfId="2063"/>
    <cellStyle name="Контрольная ячейка 6" xfId="2064"/>
    <cellStyle name="Контрольная ячейка 7" xfId="2053"/>
    <cellStyle name="Название 2" xfId="2066"/>
    <cellStyle name="Название 2 2" xfId="2067"/>
    <cellStyle name="Название 2 3" xfId="2068"/>
    <cellStyle name="Название 3" xfId="2069"/>
    <cellStyle name="Название 3 2" xfId="2070"/>
    <cellStyle name="Название 3 3" xfId="2071"/>
    <cellStyle name="Название 4" xfId="2072"/>
    <cellStyle name="Название 4 2" xfId="2073"/>
    <cellStyle name="Название 4 3" xfId="2074"/>
    <cellStyle name="Название 5" xfId="2075"/>
    <cellStyle name="Название 6" xfId="2076"/>
    <cellStyle name="Название 7" xfId="2065"/>
    <cellStyle name="Нейтральный 2" xfId="2078"/>
    <cellStyle name="Нейтральный 2 2" xfId="2079"/>
    <cellStyle name="Нейтральный 2 3" xfId="2080"/>
    <cellStyle name="Нейтральный 3" xfId="2081"/>
    <cellStyle name="Нейтральный 3 2" xfId="2082"/>
    <cellStyle name="Нейтральный 3 3" xfId="2083"/>
    <cellStyle name="Нейтральный 4" xfId="2084"/>
    <cellStyle name="Нейтральный 4 2" xfId="2085"/>
    <cellStyle name="Нейтральный 4 3" xfId="2086"/>
    <cellStyle name="Нейтральный 5" xfId="2087"/>
    <cellStyle name="Нейтральный 6" xfId="2088"/>
    <cellStyle name="Нейтральный 7" xfId="2077"/>
    <cellStyle name="Обычный" xfId="0" builtinId="0"/>
    <cellStyle name="Обычный 10" xfId="2089"/>
    <cellStyle name="Обычный 10 2" xfId="2090"/>
    <cellStyle name="Обычный 10 3" xfId="6507"/>
    <cellStyle name="Обычный 10 3 2" xfId="8820"/>
    <cellStyle name="Обычный 10 3 3" xfId="14409"/>
    <cellStyle name="Обычный 10 4" xfId="5428"/>
    <cellStyle name="Обычный 10 5" xfId="8156"/>
    <cellStyle name="Обычный 10 6" xfId="14061"/>
    <cellStyle name="Обычный 10 7" xfId="14610"/>
    <cellStyle name="Обычный 11" xfId="3864"/>
    <cellStyle name="Обычный 11 2" xfId="2091"/>
    <cellStyle name="Обычный 12" xfId="2092"/>
    <cellStyle name="Обычный 12 10" xfId="5429"/>
    <cellStyle name="Обычный 12 11" xfId="8159"/>
    <cellStyle name="Обычный 12 12" xfId="14062"/>
    <cellStyle name="Обычный 12 2" xfId="2093"/>
    <cellStyle name="Обычный 12 2 2" xfId="2094"/>
    <cellStyle name="Обычный 12 2 3" xfId="6508"/>
    <cellStyle name="Обычный 12 2 3 2" xfId="8821"/>
    <cellStyle name="Обычный 12 2 3 3" xfId="14410"/>
    <cellStyle name="Обычный 12 2 4" xfId="4262"/>
    <cellStyle name="Обычный 12 2 5" xfId="7412"/>
    <cellStyle name="Обычный 12 2 6" xfId="13569"/>
    <cellStyle name="Обычный 12 3" xfId="2095"/>
    <cellStyle name="Обычный 12 3 2" xfId="2096"/>
    <cellStyle name="Обычный 12 3 3" xfId="6509"/>
    <cellStyle name="Обычный 12 3 3 2" xfId="8822"/>
    <cellStyle name="Обычный 12 3 3 3" xfId="14411"/>
    <cellStyle name="Обычный 12 3 4" xfId="4263"/>
    <cellStyle name="Обычный 12 3 5" xfId="7413"/>
    <cellStyle name="Обычный 12 3 6" xfId="13570"/>
    <cellStyle name="Обычный 12 4" xfId="2097"/>
    <cellStyle name="Обычный 12 4 2" xfId="2098"/>
    <cellStyle name="Обычный 12 4 3" xfId="6510"/>
    <cellStyle name="Обычный 12 4 3 2" xfId="8823"/>
    <cellStyle name="Обычный 12 4 3 3" xfId="14412"/>
    <cellStyle name="Обычный 12 4 4" xfId="4264"/>
    <cellStyle name="Обычный 12 4 5" xfId="7414"/>
    <cellStyle name="Обычный 12 4 6" xfId="13571"/>
    <cellStyle name="Обычный 12 5" xfId="2099"/>
    <cellStyle name="Обычный 12 5 2" xfId="2100"/>
    <cellStyle name="Обычный 12 5 3" xfId="6511"/>
    <cellStyle name="Обычный 12 5 3 2" xfId="8824"/>
    <cellStyle name="Обычный 12 5 3 3" xfId="14413"/>
    <cellStyle name="Обычный 12 5 4" xfId="4265"/>
    <cellStyle name="Обычный 12 5 5" xfId="7415"/>
    <cellStyle name="Обычный 12 5 6" xfId="13572"/>
    <cellStyle name="Обычный 12 6" xfId="2101"/>
    <cellStyle name="Обычный 12 6 2" xfId="2102"/>
    <cellStyle name="Обычный 12 6 3" xfId="6512"/>
    <cellStyle name="Обычный 12 6 3 2" xfId="8825"/>
    <cellStyle name="Обычный 12 6 3 3" xfId="14414"/>
    <cellStyle name="Обычный 12 6 4" xfId="4266"/>
    <cellStyle name="Обычный 12 6 5" xfId="7416"/>
    <cellStyle name="Обычный 12 6 6" xfId="13573"/>
    <cellStyle name="Обычный 12 7" xfId="2103"/>
    <cellStyle name="Обычный 12 7 2" xfId="2104"/>
    <cellStyle name="Обычный 12 7 3" xfId="6513"/>
    <cellStyle name="Обычный 12 7 3 2" xfId="8826"/>
    <cellStyle name="Обычный 12 7 3 3" xfId="14415"/>
    <cellStyle name="Обычный 12 7 4" xfId="4267"/>
    <cellStyle name="Обычный 12 7 5" xfId="7417"/>
    <cellStyle name="Обычный 12 7 6" xfId="13574"/>
    <cellStyle name="Обычный 12 8" xfId="2105"/>
    <cellStyle name="Обычный 12 8 2" xfId="2106"/>
    <cellStyle name="Обычный 12 8 3" xfId="6514"/>
    <cellStyle name="Обычный 12 8 3 2" xfId="8827"/>
    <cellStyle name="Обычный 12 8 3 3" xfId="14416"/>
    <cellStyle name="Обычный 12 8 4" xfId="4268"/>
    <cellStyle name="Обычный 12 8 5" xfId="7418"/>
    <cellStyle name="Обычный 12 8 6" xfId="13575"/>
    <cellStyle name="Обычный 12 9" xfId="6515"/>
    <cellStyle name="Обычный 12 9 2" xfId="8828"/>
    <cellStyle name="Обычный 12 9 3" xfId="14417"/>
    <cellStyle name="Обычный 13" xfId="6931"/>
    <cellStyle name="Обычный 13 2" xfId="2107"/>
    <cellStyle name="Обычный 14" xfId="13304"/>
    <cellStyle name="Обычный 14 2" xfId="2108"/>
    <cellStyle name="Обычный 14 3" xfId="14518"/>
    <cellStyle name="Обычный 15" xfId="14517"/>
    <cellStyle name="Обычный 15 2" xfId="2109"/>
    <cellStyle name="Обычный 16" xfId="2110"/>
    <cellStyle name="Обычный 16 2" xfId="2111"/>
    <cellStyle name="Обычный 16 3" xfId="14617"/>
    <cellStyle name="Обычный 17" xfId="14519"/>
    <cellStyle name="Обычный 17 2" xfId="2112"/>
    <cellStyle name="Обычный 18" xfId="2113"/>
    <cellStyle name="Обычный 18 2" xfId="2114"/>
    <cellStyle name="Обычный 18 3" xfId="2115"/>
    <cellStyle name="Обычный 18 3 2" xfId="5431"/>
    <cellStyle name="Обычный 18 3 2 2" xfId="8056"/>
    <cellStyle name="Обычный 18 3 3" xfId="8175"/>
    <cellStyle name="Обычный 18 3 4" xfId="14064"/>
    <cellStyle name="Обычный 18 4" xfId="5430"/>
    <cellStyle name="Обычный 18 5" xfId="8173"/>
    <cellStyle name="Обычный 18 6" xfId="14063"/>
    <cellStyle name="Обычный 18 7" xfId="14623"/>
    <cellStyle name="Обычный 19" xfId="14520"/>
    <cellStyle name="Обычный 19 2" xfId="2116"/>
    <cellStyle name="Обычный 2" xfId="2117"/>
    <cellStyle name="Обычный 2 10" xfId="2118"/>
    <cellStyle name="Обычный 2 11" xfId="2119"/>
    <cellStyle name="Обычный 2 12" xfId="2120"/>
    <cellStyle name="Обычный 2 13" xfId="2121"/>
    <cellStyle name="Обычный 2 14" xfId="2122"/>
    <cellStyle name="Обычный 2 15" xfId="2123"/>
    <cellStyle name="Обычный 2 16" xfId="2124"/>
    <cellStyle name="Обычный 2 17" xfId="2125"/>
    <cellStyle name="Обычный 2 18" xfId="2126"/>
    <cellStyle name="Обычный 2 19" xfId="2127"/>
    <cellStyle name="Обычный 2 2" xfId="2128"/>
    <cellStyle name="Обычный 2 2 10" xfId="2129"/>
    <cellStyle name="Обычный 2 2 11" xfId="2130"/>
    <cellStyle name="Обычный 2 2 11 2" xfId="2131"/>
    <cellStyle name="Обычный 2 2 11 3" xfId="6516"/>
    <cellStyle name="Обычный 2 2 11 3 2" xfId="8066"/>
    <cellStyle name="Обычный 2 2 11 4" xfId="5432"/>
    <cellStyle name="Обычный 2 2 12" xfId="2132"/>
    <cellStyle name="Обычный 2 2 13" xfId="2133"/>
    <cellStyle name="Обычный 2 2 14" xfId="2134"/>
    <cellStyle name="Обычный 2 2 15" xfId="2135"/>
    <cellStyle name="Обычный 2 2 16" xfId="2136"/>
    <cellStyle name="Обычный 2 2 17" xfId="2137"/>
    <cellStyle name="Обычный 2 2 18" xfId="2138"/>
    <cellStyle name="Обычный 2 2 19" xfId="2139"/>
    <cellStyle name="Обычный 2 2 2" xfId="2140"/>
    <cellStyle name="Обычный 2 2 20" xfId="2141"/>
    <cellStyle name="Обычный 2 2 21" xfId="2142"/>
    <cellStyle name="Обычный 2 2 22" xfId="2143"/>
    <cellStyle name="Обычный 2 2 22 2" xfId="5433"/>
    <cellStyle name="Обычный 2 2 23" xfId="8070"/>
    <cellStyle name="Обычный 2 2 3" xfId="2144"/>
    <cellStyle name="Обычный 2 2 3 2" xfId="14624"/>
    <cellStyle name="Обычный 2 2 4" xfId="2145"/>
    <cellStyle name="Обычный 2 2 5" xfId="2146"/>
    <cellStyle name="Обычный 2 2 6" xfId="2147"/>
    <cellStyle name="Обычный 2 2 7" xfId="2148"/>
    <cellStyle name="Обычный 2 2 8" xfId="2149"/>
    <cellStyle name="Обычный 2 2 9" xfId="2150"/>
    <cellStyle name="Обычный 2 2_Отдел фин гос ап" xfId="2151"/>
    <cellStyle name="Обычный 2 20" xfId="2152"/>
    <cellStyle name="Обычный 2 21" xfId="2153"/>
    <cellStyle name="Обычный 2 21 2" xfId="2154"/>
    <cellStyle name="Обычный 2 21 2 2" xfId="5434"/>
    <cellStyle name="Обычный 2 21 3" xfId="2155"/>
    <cellStyle name="Обычный 2 21 3 2" xfId="5435"/>
    <cellStyle name="Обычный 2 21 4" xfId="9325"/>
    <cellStyle name="Обычный 2 22" xfId="2156"/>
    <cellStyle name="Обычный 2 22 2" xfId="2157"/>
    <cellStyle name="Обычный 2 22 2 2" xfId="5436"/>
    <cellStyle name="Обычный 2 22 3" xfId="4269"/>
    <cellStyle name="Обычный 2 23" xfId="2158"/>
    <cellStyle name="Обычный 2 23 2" xfId="2159"/>
    <cellStyle name="Обычный 2 23 2 2" xfId="5437"/>
    <cellStyle name="Обычный 2 23 3" xfId="4270"/>
    <cellStyle name="Обычный 2 24" xfId="2160"/>
    <cellStyle name="Обычный 2 24 2" xfId="2161"/>
    <cellStyle name="Обычный 2 24 2 2" xfId="5438"/>
    <cellStyle name="Обычный 2 24 3" xfId="4271"/>
    <cellStyle name="Обычный 2 25" xfId="2162"/>
    <cellStyle name="Обычный 2 25 2" xfId="2163"/>
    <cellStyle name="Обычный 2 25 2 2" xfId="5439"/>
    <cellStyle name="Обычный 2 25 3" xfId="4272"/>
    <cellStyle name="Обычный 2 26" xfId="2164"/>
    <cellStyle name="Обычный 2 26 2" xfId="2165"/>
    <cellStyle name="Обычный 2 26 2 2" xfId="5440"/>
    <cellStyle name="Обычный 2 26 3" xfId="4273"/>
    <cellStyle name="Обычный 2 27" xfId="2166"/>
    <cellStyle name="Обычный 2 27 2" xfId="2167"/>
    <cellStyle name="Обычный 2 27 2 2" xfId="5441"/>
    <cellStyle name="Обычный 2 27 3" xfId="4274"/>
    <cellStyle name="Обычный 2 28" xfId="2168"/>
    <cellStyle name="Обычный 2 28 2" xfId="2169"/>
    <cellStyle name="Обычный 2 28 2 2" xfId="5442"/>
    <cellStyle name="Обычный 2 28 3" xfId="2170"/>
    <cellStyle name="Обычный 2 28 3 2" xfId="5443"/>
    <cellStyle name="Обычный 2 28 4" xfId="7254"/>
    <cellStyle name="Обычный 2 28_Отдел фин гос ап" xfId="2171"/>
    <cellStyle name="Обычный 2 29" xfId="2172"/>
    <cellStyle name="Обычный 2 29 2" xfId="2173"/>
    <cellStyle name="Обычный 2 29 2 2" xfId="5444"/>
    <cellStyle name="Обычный 2 29 3" xfId="4275"/>
    <cellStyle name="Обычный 2 3" xfId="2174"/>
    <cellStyle name="Обычный 2 3 2" xfId="2175"/>
    <cellStyle name="Обычный 2 3 2 2" xfId="5445"/>
    <cellStyle name="Обычный 2 3 3" xfId="2176"/>
    <cellStyle name="Обычный 2 3 3 2" xfId="5446"/>
    <cellStyle name="Обычный 2 3 4" xfId="8076"/>
    <cellStyle name="Обычный 2 3 5" xfId="14614"/>
    <cellStyle name="Обычный 2 30" xfId="2177"/>
    <cellStyle name="Обычный 2 30 2" xfId="2178"/>
    <cellStyle name="Обычный 2 30 2 2" xfId="5447"/>
    <cellStyle name="Обычный 2 30 3" xfId="4276"/>
    <cellStyle name="Обычный 2 31" xfId="2179"/>
    <cellStyle name="Обычный 2 31 2" xfId="2180"/>
    <cellStyle name="Обычный 2 31 2 2" xfId="5448"/>
    <cellStyle name="Обычный 2 31 3" xfId="4277"/>
    <cellStyle name="Обычный 2 32" xfId="2181"/>
    <cellStyle name="Обычный 2 32 2" xfId="2182"/>
    <cellStyle name="Обычный 2 32 2 2" xfId="5449"/>
    <cellStyle name="Обычный 2 32 3" xfId="4278"/>
    <cellStyle name="Обычный 2 33" xfId="2183"/>
    <cellStyle name="Обычный 2 33 2" xfId="2184"/>
    <cellStyle name="Обычный 2 33 2 2" xfId="5450"/>
    <cellStyle name="Обычный 2 33 3" xfId="4279"/>
    <cellStyle name="Обычный 2 34" xfId="2185"/>
    <cellStyle name="Обычный 2 34 2" xfId="2186"/>
    <cellStyle name="Обычный 2 34 2 2" xfId="5451"/>
    <cellStyle name="Обычный 2 34 3" xfId="2187"/>
    <cellStyle name="Обычный 2 34 3 2" xfId="5452"/>
    <cellStyle name="Обычный 2 34 4" xfId="4280"/>
    <cellStyle name="Обычный 2 35" xfId="2188"/>
    <cellStyle name="Обычный 2 35 2" xfId="2189"/>
    <cellStyle name="Обычный 2 35 2 2" xfId="5453"/>
    <cellStyle name="Обычный 2 35 3" xfId="2190"/>
    <cellStyle name="Обычный 2 35 3 2" xfId="5454"/>
    <cellStyle name="Обычный 2 35 4" xfId="4281"/>
    <cellStyle name="Обычный 2 36" xfId="2191"/>
    <cellStyle name="Обычный 2 36 2" xfId="4282"/>
    <cellStyle name="Обычный 2 37" xfId="2192"/>
    <cellStyle name="Обычный 2 38" xfId="2193"/>
    <cellStyle name="Обычный 2 39" xfId="2194"/>
    <cellStyle name="Обычный 2 4" xfId="2195"/>
    <cellStyle name="Обычный 2 4 2" xfId="2196"/>
    <cellStyle name="Обычный 2 4 2 2" xfId="5455"/>
    <cellStyle name="Обычный 2 4 3" xfId="2197"/>
    <cellStyle name="Обычный 2 4 3 2" xfId="5456"/>
    <cellStyle name="Обычный 2 4 4" xfId="8080"/>
    <cellStyle name="Обычный 2 40" xfId="14576"/>
    <cellStyle name="Обычный 2 5" xfId="2198"/>
    <cellStyle name="Обычный 2 5 2" xfId="2199"/>
    <cellStyle name="Обычный 2 5 2 2" xfId="5457"/>
    <cellStyle name="Обычный 2 5 3" xfId="2200"/>
    <cellStyle name="Обычный 2 5 3 2" xfId="5458"/>
    <cellStyle name="Обычный 2 5 4" xfId="9324"/>
    <cellStyle name="Обычный 2 6" xfId="2201"/>
    <cellStyle name="Обычный 2 6 2" xfId="2202"/>
    <cellStyle name="Обычный 2 6 2 2" xfId="5459"/>
    <cellStyle name="Обычный 2 6 3" xfId="2203"/>
    <cellStyle name="Обычный 2 6 3 2" xfId="5460"/>
    <cellStyle name="Обычный 2 6 4" xfId="8081"/>
    <cellStyle name="Обычный 2 7" xfId="2204"/>
    <cellStyle name="Обычный 2 7 2" xfId="2205"/>
    <cellStyle name="Обычный 2 7 2 2" xfId="5461"/>
    <cellStyle name="Обычный 2 7 3" xfId="2206"/>
    <cellStyle name="Обычный 2 7 3 2" xfId="5462"/>
    <cellStyle name="Обычный 2 7 4" xfId="7268"/>
    <cellStyle name="Обычный 2 8" xfId="2207"/>
    <cellStyle name="Обычный 2 8 2" xfId="2208"/>
    <cellStyle name="Обычный 2 8 2 2" xfId="5463"/>
    <cellStyle name="Обычный 2 8 3" xfId="2209"/>
    <cellStyle name="Обычный 2 8 3 2" xfId="5464"/>
    <cellStyle name="Обычный 2 8 4" xfId="8084"/>
    <cellStyle name="Обычный 2 9" xfId="2210"/>
    <cellStyle name="Обычный 20" xfId="2211"/>
    <cellStyle name="Обычный 20 2" xfId="2212"/>
    <cellStyle name="Обычный 21" xfId="2213"/>
    <cellStyle name="Обычный 21 2" xfId="2214"/>
    <cellStyle name="Обычный 22" xfId="14521"/>
    <cellStyle name="Обычный 22 2" xfId="2215"/>
    <cellStyle name="Обычный 23" xfId="2216"/>
    <cellStyle name="Обычный 24" xfId="1"/>
    <cellStyle name="Обычный 3" xfId="2217"/>
    <cellStyle name="Обычный 3 10" xfId="2218"/>
    <cellStyle name="Обычный 3 11" xfId="2219"/>
    <cellStyle name="Обычный 3 12" xfId="2220"/>
    <cellStyle name="Обычный 3 13" xfId="2221"/>
    <cellStyle name="Обычный 3 14" xfId="2222"/>
    <cellStyle name="Обычный 3 15" xfId="2223"/>
    <cellStyle name="Обычный 3 16" xfId="2224"/>
    <cellStyle name="Обычный 3 17" xfId="2225"/>
    <cellStyle name="Обычный 3 18" xfId="2226"/>
    <cellStyle name="Обычный 3 19" xfId="2227"/>
    <cellStyle name="Обычный 3 2" xfId="2228"/>
    <cellStyle name="Обычный 3 2 2" xfId="14604"/>
    <cellStyle name="Обычный 3 20" xfId="2229"/>
    <cellStyle name="Обычный 3 21" xfId="2230"/>
    <cellStyle name="Обычный 3 22" xfId="14578"/>
    <cellStyle name="Обычный 3 3" xfId="2231"/>
    <cellStyle name="Обычный 3 3 2" xfId="14620"/>
    <cellStyle name="Обычный 3 4" xfId="2232"/>
    <cellStyle name="Обычный 3 5" xfId="2233"/>
    <cellStyle name="Обычный 3 5 2" xfId="2234"/>
    <cellStyle name="Обычный 3 5 3" xfId="2235"/>
    <cellStyle name="Обычный 3 5 3 2" xfId="5465"/>
    <cellStyle name="Обычный 3 6" xfId="2236"/>
    <cellStyle name="Обычный 3 7" xfId="2237"/>
    <cellStyle name="Обычный 3 8" xfId="2238"/>
    <cellStyle name="Обычный 3 9" xfId="2239"/>
    <cellStyle name="Обычный 4" xfId="2240"/>
    <cellStyle name="Обычный 4 10" xfId="2241"/>
    <cellStyle name="Обычный 4 11" xfId="2242"/>
    <cellStyle name="Обычный 4 12" xfId="2243"/>
    <cellStyle name="Обычный 4 13" xfId="2244"/>
    <cellStyle name="Обычный 4 14" xfId="2245"/>
    <cellStyle name="Обычный 4 15" xfId="2246"/>
    <cellStyle name="Обычный 4 16" xfId="2247"/>
    <cellStyle name="Обычный 4 17" xfId="2248"/>
    <cellStyle name="Обычный 4 18" xfId="2249"/>
    <cellStyle name="Обычный 4 19" xfId="14579"/>
    <cellStyle name="Обычный 4 2" xfId="2250"/>
    <cellStyle name="Обычный 4 3" xfId="2251"/>
    <cellStyle name="Обычный 4 4" xfId="2252"/>
    <cellStyle name="Обычный 4 5" xfId="2253"/>
    <cellStyle name="Обычный 4 6" xfId="2254"/>
    <cellStyle name="Обычный 4 7" xfId="2255"/>
    <cellStyle name="Обычный 4 8" xfId="2256"/>
    <cellStyle name="Обычный 4 9" xfId="2257"/>
    <cellStyle name="Обычный 5" xfId="2258"/>
    <cellStyle name="Обычный 5 10" xfId="2259"/>
    <cellStyle name="Обычный 5 11" xfId="2260"/>
    <cellStyle name="Обычный 5 12" xfId="2261"/>
    <cellStyle name="Обычный 5 13" xfId="2262"/>
    <cellStyle name="Обычный 5 14" xfId="2263"/>
    <cellStyle name="Обычный 5 15" xfId="2264"/>
    <cellStyle name="Обычный 5 16" xfId="2265"/>
    <cellStyle name="Обычный 5 17" xfId="2266"/>
    <cellStyle name="Обычный 5 18" xfId="2267"/>
    <cellStyle name="Обычный 5 2" xfId="2268"/>
    <cellStyle name="Обычный 5 3" xfId="2269"/>
    <cellStyle name="Обычный 5 4" xfId="2270"/>
    <cellStyle name="Обычный 5 5" xfId="2271"/>
    <cellStyle name="Обычный 5 6" xfId="2272"/>
    <cellStyle name="Обычный 5 7" xfId="2273"/>
    <cellStyle name="Обычный 5 8" xfId="2274"/>
    <cellStyle name="Обычный 5 9" xfId="2275"/>
    <cellStyle name="Обычный 6" xfId="2276"/>
    <cellStyle name="Обычный 6 2" xfId="2277"/>
    <cellStyle name="Обычный 6 3" xfId="14600"/>
    <cellStyle name="Обычный 7" xfId="2278"/>
    <cellStyle name="Обычный 7 2" xfId="2279"/>
    <cellStyle name="Обычный 7 3" xfId="14601"/>
    <cellStyle name="Обычный 8" xfId="2280"/>
    <cellStyle name="Обычный 8 2" xfId="2281"/>
    <cellStyle name="Обычный 8 3" xfId="14611"/>
    <cellStyle name="Обычный 9" xfId="2282"/>
    <cellStyle name="Обычный 9 2" xfId="2283"/>
    <cellStyle name="Обычный 9 3" xfId="14612"/>
    <cellStyle name="Отдельная ячейка" xfId="2284"/>
    <cellStyle name="Отдельная ячейка - константа" xfId="2285"/>
    <cellStyle name="Отдельная ячейка - константа [печать]" xfId="2286"/>
    <cellStyle name="Отдельная ячейка - константа [печать] 10" xfId="2287"/>
    <cellStyle name="Отдельная ячейка - константа [печать] 10 2" xfId="2288"/>
    <cellStyle name="Отдельная ячейка - константа [печать] 10 2 2" xfId="2289"/>
    <cellStyle name="Отдельная ячейка - константа [печать] 10 2 3" xfId="6517"/>
    <cellStyle name="Отдельная ячейка - константа [печать] 10 2 3 2" xfId="8104"/>
    <cellStyle name="Отдельная ячейка - константа [печать] 10 2 4" xfId="5466"/>
    <cellStyle name="Отдельная ячейка - константа [печать] 10 3" xfId="2290"/>
    <cellStyle name="Отдельная ячейка - константа [печать] 10 3 2" xfId="5467"/>
    <cellStyle name="Отдельная ячейка - константа [печать] 10 3 2 2" xfId="8501"/>
    <cellStyle name="Отдельная ячейка - константа [печать] 10 3 3" xfId="8195"/>
    <cellStyle name="Отдельная ячейка - константа [печать] 10 3 4" xfId="14065"/>
    <cellStyle name="Отдельная ячейка - константа [печать] 10 4" xfId="4283"/>
    <cellStyle name="Отдельная ячейка - константа [печать] 10 4 2" xfId="8105"/>
    <cellStyle name="Отдельная ячейка - константа [печать] 10 5" xfId="7453"/>
    <cellStyle name="Отдельная ячейка - константа [печать] 10 6" xfId="13576"/>
    <cellStyle name="Отдельная ячейка - константа [печать] 11" xfId="2291"/>
    <cellStyle name="Отдельная ячейка - константа [печать] 11 2" xfId="2292"/>
    <cellStyle name="Отдельная ячейка - константа [печать] 11 2 2" xfId="2293"/>
    <cellStyle name="Отдельная ячейка - константа [печать] 11 2 3" xfId="6518"/>
    <cellStyle name="Отдельная ячейка - константа [печать] 11 2 3 2" xfId="8504"/>
    <cellStyle name="Отдельная ячейка - константа [печать] 11 2 4" xfId="5468"/>
    <cellStyle name="Отдельная ячейка - константа [печать] 11 3" xfId="2294"/>
    <cellStyle name="Отдельная ячейка - константа [печать] 11 3 2" xfId="5469"/>
    <cellStyle name="Отдельная ячейка - константа [печать] 11 3 2 2" xfId="8505"/>
    <cellStyle name="Отдельная ячейка - константа [печать] 11 3 3" xfId="8196"/>
    <cellStyle name="Отдельная ячейка - константа [печать] 11 3 4" xfId="14066"/>
    <cellStyle name="Отдельная ячейка - константа [печать] 11 4" xfId="4284"/>
    <cellStyle name="Отдельная ячейка - константа [печать] 11 4 2" xfId="8506"/>
    <cellStyle name="Отдельная ячейка - константа [печать] 11 5" xfId="7454"/>
    <cellStyle name="Отдельная ячейка - константа [печать] 11 6" xfId="13577"/>
    <cellStyle name="Отдельная ячейка - константа [печать] 12" xfId="2295"/>
    <cellStyle name="Отдельная ячейка - константа [печать] 12 2" xfId="2296"/>
    <cellStyle name="Отдельная ячейка - константа [печать] 12 2 2" xfId="2297"/>
    <cellStyle name="Отдельная ячейка - константа [печать] 12 2 3" xfId="6519"/>
    <cellStyle name="Отдельная ячейка - константа [печать] 12 2 3 2" xfId="8507"/>
    <cellStyle name="Отдельная ячейка - константа [печать] 12 2 4" xfId="5470"/>
    <cellStyle name="Отдельная ячейка - константа [печать] 12 3" xfId="2298"/>
    <cellStyle name="Отдельная ячейка - константа [печать] 12 3 2" xfId="5471"/>
    <cellStyle name="Отдельная ячейка - константа [печать] 12 3 2 2" xfId="7284"/>
    <cellStyle name="Отдельная ячейка - константа [печать] 12 3 3" xfId="8197"/>
    <cellStyle name="Отдельная ячейка - константа [печать] 12 3 4" xfId="14067"/>
    <cellStyle name="Отдельная ячейка - константа [печать] 12 4" xfId="4285"/>
    <cellStyle name="Отдельная ячейка - константа [печать] 12 4 2" xfId="8508"/>
    <cellStyle name="Отдельная ячейка - константа [печать] 12 5" xfId="7455"/>
    <cellStyle name="Отдельная ячейка - константа [печать] 12 6" xfId="13578"/>
    <cellStyle name="Отдельная ячейка - константа [печать] 13" xfId="2299"/>
    <cellStyle name="Отдельная ячейка - константа [печать] 13 2" xfId="2300"/>
    <cellStyle name="Отдельная ячейка - константа [печать] 13 3" xfId="2301"/>
    <cellStyle name="Отдельная ячейка - константа [печать] 13 3 2" xfId="5472"/>
    <cellStyle name="Отдельная ячейка - константа [печать] 13 3 2 2" xfId="8106"/>
    <cellStyle name="Отдельная ячейка - константа [печать] 13 3 3" xfId="8198"/>
    <cellStyle name="Отдельная ячейка - константа [печать] 13 3 4" xfId="14068"/>
    <cellStyle name="Отдельная ячейка - константа [печать] 13 4" xfId="4286"/>
    <cellStyle name="Отдельная ячейка - константа [печать] 13 4 2" xfId="7285"/>
    <cellStyle name="Отдельная ячейка - константа [печать] 13 5" xfId="7456"/>
    <cellStyle name="Отдельная ячейка - константа [печать] 13 6" xfId="13579"/>
    <cellStyle name="Отдельная ячейка - константа [печать] 14" xfId="2302"/>
    <cellStyle name="Отдельная ячейка - константа [печать] 14 2" xfId="2303"/>
    <cellStyle name="Отдельная ячейка - константа [печать] 14 3" xfId="2304"/>
    <cellStyle name="Отдельная ячейка - константа [печать] 14 3 2" xfId="5473"/>
    <cellStyle name="Отдельная ячейка - константа [печать] 14 3 2 2" xfId="8509"/>
    <cellStyle name="Отдельная ячейка - константа [печать] 14 3 3" xfId="8199"/>
    <cellStyle name="Отдельная ячейка - константа [печать] 14 3 4" xfId="14069"/>
    <cellStyle name="Отдельная ячейка - константа [печать] 14 4" xfId="4287"/>
    <cellStyle name="Отдельная ячейка - константа [печать] 14 4 2" xfId="8804"/>
    <cellStyle name="Отдельная ячейка - константа [печать] 14 5" xfId="7457"/>
    <cellStyle name="Отдельная ячейка - константа [печать] 14 6" xfId="13580"/>
    <cellStyle name="Отдельная ячейка - константа [печать] 15" xfId="2305"/>
    <cellStyle name="Отдельная ячейка - константа [печать] 15 10" xfId="2306"/>
    <cellStyle name="Отдельная ячейка - константа [печать] 15 10 2" xfId="5474"/>
    <cellStyle name="Отдельная ячейка - константа [печать] 15 10 2 2" xfId="8510"/>
    <cellStyle name="Отдельная ячейка - константа [печать] 15 10 3" xfId="8200"/>
    <cellStyle name="Отдельная ячейка - константа [печать] 15 10 4" xfId="14070"/>
    <cellStyle name="Отдельная ячейка - константа [печать] 15 11" xfId="4288"/>
    <cellStyle name="Отдельная ячейка - константа [печать] 15 11 2" xfId="8511"/>
    <cellStyle name="Отдельная ячейка - константа [печать] 15 12" xfId="7458"/>
    <cellStyle name="Отдельная ячейка - константа [печать] 15 13" xfId="13581"/>
    <cellStyle name="Отдельная ячейка - константа [печать] 15 2" xfId="2307"/>
    <cellStyle name="Отдельная ячейка - константа [печать] 15 2 2" xfId="2308"/>
    <cellStyle name="Отдельная ячейка - константа [печать] 15 2 2 2" xfId="5475"/>
    <cellStyle name="Отдельная ячейка - константа [печать] 15 2 3" xfId="2309"/>
    <cellStyle name="Отдельная ячейка - константа [печать] 15 2 3 2" xfId="5476"/>
    <cellStyle name="Отдельная ячейка - константа [печать] 15 2 4" xfId="4289"/>
    <cellStyle name="Отдельная ячейка - константа [печать] 15 3" xfId="2310"/>
    <cellStyle name="Отдельная ячейка - константа [печать] 15 3 2" xfId="2311"/>
    <cellStyle name="Отдельная ячейка - константа [печать] 15 3 2 2" xfId="5477"/>
    <cellStyle name="Отдельная ячейка - константа [печать] 15 3 3" xfId="2312"/>
    <cellStyle name="Отдельная ячейка - константа [печать] 15 3 3 2" xfId="5478"/>
    <cellStyle name="Отдельная ячейка - константа [печать] 15 3 4" xfId="4290"/>
    <cellStyle name="Отдельная ячейка - константа [печать] 15 4" xfId="2313"/>
    <cellStyle name="Отдельная ячейка - константа [печать] 15 4 2" xfId="2314"/>
    <cellStyle name="Отдельная ячейка - константа [печать] 15 4 2 2" xfId="5479"/>
    <cellStyle name="Отдельная ячейка - константа [печать] 15 4 3" xfId="2315"/>
    <cellStyle name="Отдельная ячейка - константа [печать] 15 4 3 2" xfId="5480"/>
    <cellStyle name="Отдельная ячейка - константа [печать] 15 4 4" xfId="4291"/>
    <cellStyle name="Отдельная ячейка - константа [печать] 15 5" xfId="2316"/>
    <cellStyle name="Отдельная ячейка - константа [печать] 15 5 2" xfId="2317"/>
    <cellStyle name="Отдельная ячейка - константа [печать] 15 5 2 2" xfId="5481"/>
    <cellStyle name="Отдельная ячейка - константа [печать] 15 5 3" xfId="2318"/>
    <cellStyle name="Отдельная ячейка - константа [печать] 15 5 3 2" xfId="5482"/>
    <cellStyle name="Отдельная ячейка - константа [печать] 15 5 4" xfId="4292"/>
    <cellStyle name="Отдельная ячейка - константа [печать] 15 6" xfId="2319"/>
    <cellStyle name="Отдельная ячейка - константа [печать] 15 6 2" xfId="2320"/>
    <cellStyle name="Отдельная ячейка - константа [печать] 15 6 2 2" xfId="5483"/>
    <cellStyle name="Отдельная ячейка - константа [печать] 15 6 3" xfId="2321"/>
    <cellStyle name="Отдельная ячейка - константа [печать] 15 6 3 2" xfId="5484"/>
    <cellStyle name="Отдельная ячейка - константа [печать] 15 6 4" xfId="4293"/>
    <cellStyle name="Отдельная ячейка - константа [печать] 15 7" xfId="2322"/>
    <cellStyle name="Отдельная ячейка - константа [печать] 15 7 2" xfId="2323"/>
    <cellStyle name="Отдельная ячейка - константа [печать] 15 7 2 2" xfId="5485"/>
    <cellStyle name="Отдельная ячейка - константа [печать] 15 7 3" xfId="2324"/>
    <cellStyle name="Отдельная ячейка - константа [печать] 15 7 3 2" xfId="5486"/>
    <cellStyle name="Отдельная ячейка - константа [печать] 15 7 4" xfId="4294"/>
    <cellStyle name="Отдельная ячейка - константа [печать] 15 8" xfId="2325"/>
    <cellStyle name="Отдельная ячейка - константа [печать] 15 8 2" xfId="2326"/>
    <cellStyle name="Отдельная ячейка - константа [печать] 15 8 2 2" xfId="5487"/>
    <cellStyle name="Отдельная ячейка - константа [печать] 15 8 3" xfId="2327"/>
    <cellStyle name="Отдельная ячейка - константа [печать] 15 8 3 2" xfId="5488"/>
    <cellStyle name="Отдельная ячейка - константа [печать] 15 8 4" xfId="4295"/>
    <cellStyle name="Отдельная ячейка - константа [печать] 15 9" xfId="2328"/>
    <cellStyle name="Отдельная ячейка - константа [печать] 15_10470_35589_Расчет показателей КФМ" xfId="2329"/>
    <cellStyle name="Отдельная ячейка - константа [печать] 16" xfId="2330"/>
    <cellStyle name="Отдельная ячейка - константа [печать] 16 2" xfId="2331"/>
    <cellStyle name="Отдельная ячейка - константа [печать] 16 3" xfId="2332"/>
    <cellStyle name="Отдельная ячейка - константа [печать] 16 3 2" xfId="5489"/>
    <cellStyle name="Отдельная ячейка - константа [печать] 16 3 2 2" xfId="7694"/>
    <cellStyle name="Отдельная ячейка - константа [печать] 16 3 3" xfId="8204"/>
    <cellStyle name="Отдельная ячейка - константа [печать] 16 3 4" xfId="14071"/>
    <cellStyle name="Отдельная ячейка - константа [печать] 16 4" xfId="4296"/>
    <cellStyle name="Отдельная ячейка - константа [печать] 16 4 2" xfId="7299"/>
    <cellStyle name="Отдельная ячейка - константа [печать] 16 5" xfId="7460"/>
    <cellStyle name="Отдельная ячейка - константа [печать] 16 6" xfId="13582"/>
    <cellStyle name="Отдельная ячейка - константа [печать] 17" xfId="2333"/>
    <cellStyle name="Отдельная ячейка - константа [печать] 17 2" xfId="2334"/>
    <cellStyle name="Отдельная ячейка - константа [печать] 17 3" xfId="2335"/>
    <cellStyle name="Отдельная ячейка - константа [печать] 17 3 2" xfId="5490"/>
    <cellStyle name="Отдельная ячейка - константа [печать] 17 3 2 2" xfId="8512"/>
    <cellStyle name="Отдельная ячейка - константа [печать] 17 3 3" xfId="8206"/>
    <cellStyle name="Отдельная ячейка - константа [печать] 17 3 4" xfId="14072"/>
    <cellStyle name="Отдельная ячейка - константа [печать] 17 4" xfId="4297"/>
    <cellStyle name="Отдельная ячейка - константа [печать] 17 4 2" xfId="8112"/>
    <cellStyle name="Отдельная ячейка - константа [печать] 17 5" xfId="7461"/>
    <cellStyle name="Отдельная ячейка - константа [печать] 17 6" xfId="13583"/>
    <cellStyle name="Отдельная ячейка - константа [печать] 18" xfId="2336"/>
    <cellStyle name="Отдельная ячейка - константа [печать] 18 2" xfId="2337"/>
    <cellStyle name="Отдельная ячейка - константа [печать] 18 3" xfId="2338"/>
    <cellStyle name="Отдельная ячейка - константа [печать] 18 3 2" xfId="5491"/>
    <cellStyle name="Отдельная ячейка - константа [печать] 18 3 2 2" xfId="7300"/>
    <cellStyle name="Отдельная ячейка - константа [печать] 18 3 3" xfId="8208"/>
    <cellStyle name="Отдельная ячейка - константа [печать] 18 3 4" xfId="14073"/>
    <cellStyle name="Отдельная ячейка - константа [печать] 18 4" xfId="4298"/>
    <cellStyle name="Отдельная ячейка - константа [печать] 18 4 2" xfId="8113"/>
    <cellStyle name="Отдельная ячейка - константа [печать] 18 5" xfId="7462"/>
    <cellStyle name="Отдельная ячейка - константа [печать] 18 6" xfId="13584"/>
    <cellStyle name="Отдельная ячейка - константа [печать] 19" xfId="2339"/>
    <cellStyle name="Отдельная ячейка - константа [печать] 19 2" xfId="2340"/>
    <cellStyle name="Отдельная ячейка - константа [печать] 19 3" xfId="2341"/>
    <cellStyle name="Отдельная ячейка - константа [печать] 19 3 2" xfId="5492"/>
    <cellStyle name="Отдельная ячейка - константа [печать] 19 3 2 2" xfId="8513"/>
    <cellStyle name="Отдельная ячейка - константа [печать] 19 3 3" xfId="8209"/>
    <cellStyle name="Отдельная ячейка - константа [печать] 19 3 4" xfId="14074"/>
    <cellStyle name="Отдельная ячейка - константа [печать] 19 4" xfId="4299"/>
    <cellStyle name="Отдельная ячейка - константа [печать] 19 4 2" xfId="8114"/>
    <cellStyle name="Отдельная ячейка - константа [печать] 19 5" xfId="7463"/>
    <cellStyle name="Отдельная ячейка - константа [печать] 19 6" xfId="13585"/>
    <cellStyle name="Отдельная ячейка - константа [печать] 2" xfId="2342"/>
    <cellStyle name="Отдельная ячейка - константа [печать] 2 10" xfId="2343"/>
    <cellStyle name="Отдельная ячейка - константа [печать] 2 10 2" xfId="5494"/>
    <cellStyle name="Отдельная ячейка - константа [печать] 2 10 2 2" xfId="7301"/>
    <cellStyle name="Отдельная ячейка - константа [печать] 2 10 3" xfId="8210"/>
    <cellStyle name="Отдельная ячейка - константа [печать] 2 10 4" xfId="14075"/>
    <cellStyle name="Отдельная ячейка - константа [печать] 2 11" xfId="5493"/>
    <cellStyle name="Отдельная ячейка - константа [печать] 2 11 2" xfId="8514"/>
    <cellStyle name="Отдельная ячейка - константа [печать] 2 11 3" xfId="8115"/>
    <cellStyle name="Отдельная ячейка - константа [печать] 2 12" xfId="4300"/>
    <cellStyle name="Отдельная ячейка - константа [печать] 2 13" xfId="7464"/>
    <cellStyle name="Отдельная ячейка - константа [печать] 2 14" xfId="13586"/>
    <cellStyle name="Отдельная ячейка - константа [печать] 2 2" xfId="2344"/>
    <cellStyle name="Отдельная ячейка - константа [печать] 2 2 10" xfId="2345"/>
    <cellStyle name="Отдельная ячейка - константа [печать] 2 2 10 2" xfId="5495"/>
    <cellStyle name="Отдельная ячейка - константа [печать] 2 2 11" xfId="4301"/>
    <cellStyle name="Отдельная ячейка - константа [печать] 2 2 2" xfId="2346"/>
    <cellStyle name="Отдельная ячейка - константа [печать] 2 2 2 2" xfId="2347"/>
    <cellStyle name="Отдельная ячейка - константа [печать] 2 2 2 3" xfId="6520"/>
    <cellStyle name="Отдельная ячейка - константа [печать] 2 2 2 3 2" xfId="8830"/>
    <cellStyle name="Отдельная ячейка - константа [печать] 2 2 2 3 3" xfId="14418"/>
    <cellStyle name="Отдельная ячейка - константа [печать] 2 2 2 4" xfId="4302"/>
    <cellStyle name="Отдельная ячейка - константа [печать] 2 2 2 5" xfId="7465"/>
    <cellStyle name="Отдельная ячейка - константа [печать] 2 2 2 6" xfId="13587"/>
    <cellStyle name="Отдельная ячейка - константа [печать] 2 2 3" xfId="2348"/>
    <cellStyle name="Отдельная ячейка - константа [печать] 2 2 3 2" xfId="2349"/>
    <cellStyle name="Отдельная ячейка - константа [печать] 2 2 3 3" xfId="6521"/>
    <cellStyle name="Отдельная ячейка - константа [печать] 2 2 3 3 2" xfId="8831"/>
    <cellStyle name="Отдельная ячейка - константа [печать] 2 2 3 3 3" xfId="14419"/>
    <cellStyle name="Отдельная ячейка - константа [печать] 2 2 3 4" xfId="4303"/>
    <cellStyle name="Отдельная ячейка - константа [печать] 2 2 3 5" xfId="7466"/>
    <cellStyle name="Отдельная ячейка - константа [печать] 2 2 3 6" xfId="13588"/>
    <cellStyle name="Отдельная ячейка - константа [печать] 2 2 4" xfId="2350"/>
    <cellStyle name="Отдельная ячейка - константа [печать] 2 2 4 2" xfId="2351"/>
    <cellStyle name="Отдельная ячейка - константа [печать] 2 2 4 3" xfId="6522"/>
    <cellStyle name="Отдельная ячейка - константа [печать] 2 2 4 3 2" xfId="8832"/>
    <cellStyle name="Отдельная ячейка - константа [печать] 2 2 4 3 3" xfId="14420"/>
    <cellStyle name="Отдельная ячейка - константа [печать] 2 2 4 4" xfId="4304"/>
    <cellStyle name="Отдельная ячейка - константа [печать] 2 2 4 5" xfId="7467"/>
    <cellStyle name="Отдельная ячейка - константа [печать] 2 2 4 6" xfId="13589"/>
    <cellStyle name="Отдельная ячейка - константа [печать] 2 2 5" xfId="2352"/>
    <cellStyle name="Отдельная ячейка - константа [печать] 2 2 5 2" xfId="2353"/>
    <cellStyle name="Отдельная ячейка - константа [печать] 2 2 5 3" xfId="6523"/>
    <cellStyle name="Отдельная ячейка - константа [печать] 2 2 5 3 2" xfId="8833"/>
    <cellStyle name="Отдельная ячейка - константа [печать] 2 2 5 3 3" xfId="14421"/>
    <cellStyle name="Отдельная ячейка - константа [печать] 2 2 5 4" xfId="4305"/>
    <cellStyle name="Отдельная ячейка - константа [печать] 2 2 5 5" xfId="7468"/>
    <cellStyle name="Отдельная ячейка - константа [печать] 2 2 5 6" xfId="13590"/>
    <cellStyle name="Отдельная ячейка - константа [печать] 2 2 6" xfId="2354"/>
    <cellStyle name="Отдельная ячейка - константа [печать] 2 2 6 2" xfId="2355"/>
    <cellStyle name="Отдельная ячейка - константа [печать] 2 2 6 3" xfId="6524"/>
    <cellStyle name="Отдельная ячейка - константа [печать] 2 2 6 3 2" xfId="8834"/>
    <cellStyle name="Отдельная ячейка - константа [печать] 2 2 6 3 3" xfId="14422"/>
    <cellStyle name="Отдельная ячейка - константа [печать] 2 2 6 4" xfId="4306"/>
    <cellStyle name="Отдельная ячейка - константа [печать] 2 2 6 5" xfId="7469"/>
    <cellStyle name="Отдельная ячейка - константа [печать] 2 2 6 6" xfId="13591"/>
    <cellStyle name="Отдельная ячейка - константа [печать] 2 2 7" xfId="2356"/>
    <cellStyle name="Отдельная ячейка - константа [печать] 2 2 7 2" xfId="2357"/>
    <cellStyle name="Отдельная ячейка - константа [печать] 2 2 7 3" xfId="6525"/>
    <cellStyle name="Отдельная ячейка - константа [печать] 2 2 7 3 2" xfId="8835"/>
    <cellStyle name="Отдельная ячейка - константа [печать] 2 2 7 3 3" xfId="14423"/>
    <cellStyle name="Отдельная ячейка - константа [печать] 2 2 7 4" xfId="4307"/>
    <cellStyle name="Отдельная ячейка - константа [печать] 2 2 7 5" xfId="7470"/>
    <cellStyle name="Отдельная ячейка - константа [печать] 2 2 7 6" xfId="13592"/>
    <cellStyle name="Отдельная ячейка - константа [печать] 2 2 8" xfId="2358"/>
    <cellStyle name="Отдельная ячейка - константа [печать] 2 2 8 2" xfId="2359"/>
    <cellStyle name="Отдельная ячейка - константа [печать] 2 2 8 3" xfId="6526"/>
    <cellStyle name="Отдельная ячейка - константа [печать] 2 2 8 3 2" xfId="8836"/>
    <cellStyle name="Отдельная ячейка - константа [печать] 2 2 8 3 3" xfId="14424"/>
    <cellStyle name="Отдельная ячейка - константа [печать] 2 2 8 4" xfId="4308"/>
    <cellStyle name="Отдельная ячейка - константа [печать] 2 2 8 5" xfId="7471"/>
    <cellStyle name="Отдельная ячейка - константа [печать] 2 2 8 6" xfId="13593"/>
    <cellStyle name="Отдельная ячейка - константа [печать] 2 2 9" xfId="2360"/>
    <cellStyle name="Отдельная ячейка - константа [печать] 2 2 9 2" xfId="2361"/>
    <cellStyle name="Отдельная ячейка - константа [печать] 2 2 9 2 2" xfId="5496"/>
    <cellStyle name="Отдельная ячейка - константа [печать] 2 2 9 3" xfId="6527"/>
    <cellStyle name="Отдельная ячейка - константа [печать] 2 2 9 4" xfId="8119"/>
    <cellStyle name="Отдельная ячейка - константа [печать] 2 2_10470_35589_Расчет показателей КФМ" xfId="2362"/>
    <cellStyle name="Отдельная ячейка - константа [печать] 2 3" xfId="2363"/>
    <cellStyle name="Отдельная ячейка - константа [печать] 2 3 2" xfId="2364"/>
    <cellStyle name="Отдельная ячейка - константа [печать] 2 3 3" xfId="6528"/>
    <cellStyle name="Отдельная ячейка - константа [печать] 2 3 3 2" xfId="8838"/>
    <cellStyle name="Отдельная ячейка - константа [печать] 2 3 3 3" xfId="14425"/>
    <cellStyle name="Отдельная ячейка - константа [печать] 2 3 4" xfId="4309"/>
    <cellStyle name="Отдельная ячейка - константа [печать] 2 3 5" xfId="7472"/>
    <cellStyle name="Отдельная ячейка - константа [печать] 2 3 6" xfId="13594"/>
    <cellStyle name="Отдельная ячейка - константа [печать] 2 4" xfId="2365"/>
    <cellStyle name="Отдельная ячейка - константа [печать] 2 4 2" xfId="2366"/>
    <cellStyle name="Отдельная ячейка - константа [печать] 2 4 2 2" xfId="5497"/>
    <cellStyle name="Отдельная ячейка - константа [печать] 2 4 3" xfId="2367"/>
    <cellStyle name="Отдельная ячейка - константа [печать] 2 4 3 2" xfId="5498"/>
    <cellStyle name="Отдельная ячейка - константа [печать] 2 4 4" xfId="4310"/>
    <cellStyle name="Отдельная ячейка - константа [печать] 2 5" xfId="2368"/>
    <cellStyle name="Отдельная ячейка - константа [печать] 2 5 2" xfId="2369"/>
    <cellStyle name="Отдельная ячейка - константа [печать] 2 5 2 2" xfId="5499"/>
    <cellStyle name="Отдельная ячейка - константа [печать] 2 5 3" xfId="2370"/>
    <cellStyle name="Отдельная ячейка - константа [печать] 2 5 3 2" xfId="5500"/>
    <cellStyle name="Отдельная ячейка - константа [печать] 2 5 4" xfId="4311"/>
    <cellStyle name="Отдельная ячейка - константа [печать] 2 6" xfId="2371"/>
    <cellStyle name="Отдельная ячейка - константа [печать] 2 6 2" xfId="2372"/>
    <cellStyle name="Отдельная ячейка - константа [печать] 2 6 2 2" xfId="5501"/>
    <cellStyle name="Отдельная ячейка - константа [печать] 2 6 3" xfId="2373"/>
    <cellStyle name="Отдельная ячейка - константа [печать] 2 6 3 2" xfId="5502"/>
    <cellStyle name="Отдельная ячейка - константа [печать] 2 6 4" xfId="4312"/>
    <cellStyle name="Отдельная ячейка - константа [печать] 2 7" xfId="2374"/>
    <cellStyle name="Отдельная ячейка - константа [печать] 2 7 2" xfId="2375"/>
    <cellStyle name="Отдельная ячейка - константа [печать] 2 7 2 2" xfId="5503"/>
    <cellStyle name="Отдельная ячейка - константа [печать] 2 7 3" xfId="2376"/>
    <cellStyle name="Отдельная ячейка - константа [печать] 2 7 3 2" xfId="5504"/>
    <cellStyle name="Отдельная ячейка - константа [печать] 2 7 4" xfId="4313"/>
    <cellStyle name="Отдельная ячейка - константа [печать] 2 8" xfId="2377"/>
    <cellStyle name="Отдельная ячейка - константа [печать] 2 8 2" xfId="2378"/>
    <cellStyle name="Отдельная ячейка - константа [печать] 2 8 2 2" xfId="5505"/>
    <cellStyle name="Отдельная ячейка - константа [печать] 2 8 3" xfId="2379"/>
    <cellStyle name="Отдельная ячейка - константа [печать] 2 8 3 2" xfId="5506"/>
    <cellStyle name="Отдельная ячейка - константа [печать] 2 8 4" xfId="4314"/>
    <cellStyle name="Отдельная ячейка - константа [печать] 2 9" xfId="2380"/>
    <cellStyle name="Отдельная ячейка - константа [печать] 2 9 2" xfId="2381"/>
    <cellStyle name="Отдельная ячейка - константа [печать] 2 9 2 2" xfId="5507"/>
    <cellStyle name="Отдельная ячейка - константа [печать] 2 9 3" xfId="2382"/>
    <cellStyle name="Отдельная ячейка - константа [печать] 2 9 3 2" xfId="5508"/>
    <cellStyle name="Отдельная ячейка - константа [печать] 2 9 4" xfId="4315"/>
    <cellStyle name="Отдельная ячейка - константа [печать] 2_10470_35589_Расчет показателей КФМ" xfId="2383"/>
    <cellStyle name="Отдельная ячейка - константа [печать] 20" xfId="2384"/>
    <cellStyle name="Отдельная ячейка - константа [печать] 20 2" xfId="2385"/>
    <cellStyle name="Отдельная ячейка - константа [печать] 20 3" xfId="2386"/>
    <cellStyle name="Отдельная ячейка - константа [печать] 20 3 2" xfId="5509"/>
    <cellStyle name="Отдельная ячейка - константа [печать] 20 3 2 2" xfId="8123"/>
    <cellStyle name="Отдельная ячейка - константа [печать] 20 3 3" xfId="8218"/>
    <cellStyle name="Отдельная ячейка - константа [печать] 20 3 4" xfId="14076"/>
    <cellStyle name="Отдельная ячейка - константа [печать] 20 4" xfId="4316"/>
    <cellStyle name="Отдельная ячейка - константа [печать] 20 4 2" xfId="8126"/>
    <cellStyle name="Отдельная ячейка - константа [печать] 20 5" xfId="7474"/>
    <cellStyle name="Отдельная ячейка - константа [печать] 20 6" xfId="13595"/>
    <cellStyle name="Отдельная ячейка - константа [печать] 21" xfId="2387"/>
    <cellStyle name="Отдельная ячейка - константа [печать] 21 2" xfId="2388"/>
    <cellStyle name="Отдельная ячейка - константа [печать] 21 3" xfId="2389"/>
    <cellStyle name="Отдельная ячейка - константа [печать] 21 3 2" xfId="5510"/>
    <cellStyle name="Отдельная ячейка - константа [печать] 21 3 2 2" xfId="9175"/>
    <cellStyle name="Отдельная ячейка - константа [печать] 21 3 3" xfId="8220"/>
    <cellStyle name="Отдельная ячейка - константа [печать] 21 3 4" xfId="14077"/>
    <cellStyle name="Отдельная ячейка - константа [печать] 21 4" xfId="4317"/>
    <cellStyle name="Отдельная ячейка - константа [печать] 21 4 2" xfId="8127"/>
    <cellStyle name="Отдельная ячейка - константа [печать] 21 5" xfId="7475"/>
    <cellStyle name="Отдельная ячейка - константа [печать] 21 6" xfId="13596"/>
    <cellStyle name="Отдельная ячейка - константа [печать] 22" xfId="2390"/>
    <cellStyle name="Отдельная ячейка - константа [печать] 22 2" xfId="5511"/>
    <cellStyle name="Отдельная ячейка - константа [печать] 23" xfId="2391"/>
    <cellStyle name="Отдельная ячейка - константа [печать] 23 2" xfId="5512"/>
    <cellStyle name="Отдельная ячейка - константа [печать] 24" xfId="14551"/>
    <cellStyle name="Отдельная ячейка - константа [печать] 3" xfId="2392"/>
    <cellStyle name="Отдельная ячейка - константа [печать] 3 2" xfId="2393"/>
    <cellStyle name="Отдельная ячейка - константа [печать] 3 2 2" xfId="2394"/>
    <cellStyle name="Отдельная ячейка - константа [печать] 3 2 3" xfId="6529"/>
    <cellStyle name="Отдельная ячейка - константа [печать] 3 2 3 2" xfId="8839"/>
    <cellStyle name="Отдельная ячейка - константа [печать] 3 2 3 3" xfId="14426"/>
    <cellStyle name="Отдельная ячейка - константа [печать] 3 2 4" xfId="5514"/>
    <cellStyle name="Отдельная ячейка - константа [печать] 3 2 5" xfId="8222"/>
    <cellStyle name="Отдельная ячейка - константа [печать] 3 2 6" xfId="14078"/>
    <cellStyle name="Отдельная ячейка - константа [печать] 3 3" xfId="2395"/>
    <cellStyle name="Отдельная ячейка - константа [печать] 3 3 2" xfId="5515"/>
    <cellStyle name="Отдельная ячейка - константа [печать] 3 3 2 2" xfId="9323"/>
    <cellStyle name="Отдельная ячейка - константа [печать] 3 3 3" xfId="8223"/>
    <cellStyle name="Отдельная ячейка - константа [печать] 3 3 4" xfId="14079"/>
    <cellStyle name="Отдельная ячейка - константа [печать] 3 4" xfId="5513"/>
    <cellStyle name="Отдельная ячейка - константа [печать] 3 4 2" xfId="8128"/>
    <cellStyle name="Отдельная ячейка - константа [печать] 3 4 3" xfId="9176"/>
    <cellStyle name="Отдельная ячейка - константа [печать] 3 5" xfId="4318"/>
    <cellStyle name="Отдельная ячейка - константа [печать] 3 6" xfId="7476"/>
    <cellStyle name="Отдельная ячейка - константа [печать] 3 7" xfId="13597"/>
    <cellStyle name="Отдельная ячейка - константа [печать] 4" xfId="2396"/>
    <cellStyle name="Отдельная ячейка - константа [печать] 4 2" xfId="2397"/>
    <cellStyle name="Отдельная ячейка - константа [печать] 4 2 2" xfId="2398"/>
    <cellStyle name="Отдельная ячейка - константа [печать] 4 2 3" xfId="6530"/>
    <cellStyle name="Отдельная ячейка - константа [печать] 4 2 3 2" xfId="8840"/>
    <cellStyle name="Отдельная ячейка - константа [печать] 4 2 3 3" xfId="14427"/>
    <cellStyle name="Отдельная ячейка - константа [печать] 4 2 4" xfId="5517"/>
    <cellStyle name="Отдельная ячейка - константа [печать] 4 2 5" xfId="8224"/>
    <cellStyle name="Отдельная ячейка - константа [печать] 4 2 6" xfId="14080"/>
    <cellStyle name="Отдельная ячейка - константа [печать] 4 3" xfId="2399"/>
    <cellStyle name="Отдельная ячейка - константа [печать] 4 3 2" xfId="5518"/>
    <cellStyle name="Отдельная ячейка - константа [печать] 4 3 2 2" xfId="8532"/>
    <cellStyle name="Отдельная ячейка - константа [печать] 4 3 3" xfId="8225"/>
    <cellStyle name="Отдельная ячейка - константа [печать] 4 3 4" xfId="14081"/>
    <cellStyle name="Отдельная ячейка - константа [печать] 4 4" xfId="5516"/>
    <cellStyle name="Отдельная ячейка - константа [печать] 4 4 2" xfId="8131"/>
    <cellStyle name="Отдельная ячейка - константа [печать] 4 4 3" xfId="9322"/>
    <cellStyle name="Отдельная ячейка - константа [печать] 4 4 4" xfId="8134"/>
    <cellStyle name="Отдельная ячейка - константа [печать] 4 5" xfId="4319"/>
    <cellStyle name="Отдельная ячейка - константа [печать] 4 6" xfId="7477"/>
    <cellStyle name="Отдельная ячейка - константа [печать] 4 7" xfId="13598"/>
    <cellStyle name="Отдельная ячейка - константа [печать] 5" xfId="2400"/>
    <cellStyle name="Отдельная ячейка - константа [печать] 5 2" xfId="2401"/>
    <cellStyle name="Отдельная ячейка - константа [печать] 5 2 2" xfId="2402"/>
    <cellStyle name="Отдельная ячейка - константа [печать] 5 2 2 2" xfId="8533"/>
    <cellStyle name="Отдельная ячейка - константа [печать] 5 2 3" xfId="6531"/>
    <cellStyle name="Отдельная ячейка - константа [печать] 5 2 3 2" xfId="8841"/>
    <cellStyle name="Отдельная ячейка - константа [печать] 5 2 3 2 2" xfId="8135"/>
    <cellStyle name="Отдельная ячейка - константа [печать] 5 2 3 3" xfId="8137"/>
    <cellStyle name="Отдельная ячейка - константа [печать] 5 2 3 4" xfId="14428"/>
    <cellStyle name="Отдельная ячейка - константа [печать] 5 2 4" xfId="5520"/>
    <cellStyle name="Отдельная ячейка - константа [печать] 5 2 5" xfId="8226"/>
    <cellStyle name="Отдельная ячейка - константа [печать] 5 2 6" xfId="8133"/>
    <cellStyle name="Отдельная ячейка - константа [печать] 5 2 7" xfId="14082"/>
    <cellStyle name="Отдельная ячейка - константа [печать] 5 3" xfId="2403"/>
    <cellStyle name="Отдельная ячейка - константа [печать] 5 3 2" xfId="5521"/>
    <cellStyle name="Отдельная ячейка - константа [печать] 5 3 2 2" xfId="8136"/>
    <cellStyle name="Отдельная ячейка - константа [печать] 5 3 3" xfId="8227"/>
    <cellStyle name="Отдельная ячейка - константа [печать] 5 3 4" xfId="9321"/>
    <cellStyle name="Отдельная ячейка - константа [печать] 5 3 5" xfId="14083"/>
    <cellStyle name="Отдельная ячейка - константа [печать] 5 4" xfId="5519"/>
    <cellStyle name="Отдельная ячейка - константа [печать] 5 4 2" xfId="8942"/>
    <cellStyle name="Отдельная ячейка - константа [печать] 5 4 3" xfId="8144"/>
    <cellStyle name="Отдельная ячейка - константа [печать] 5 4 4" xfId="8139"/>
    <cellStyle name="Отдельная ячейка - константа [печать] 5 5" xfId="4320"/>
    <cellStyle name="Отдельная ячейка - константа [печать] 5 6" xfId="7478"/>
    <cellStyle name="Отдельная ячейка - константа [печать] 5 7" xfId="8132"/>
    <cellStyle name="Отдельная ячейка - константа [печать] 5 8" xfId="13599"/>
    <cellStyle name="Отдельная ячейка - константа [печать] 6" xfId="2404"/>
    <cellStyle name="Отдельная ячейка - константа [печать] 6 2" xfId="2405"/>
    <cellStyle name="Отдельная ячейка - константа [печать] 6 2 2" xfId="2406"/>
    <cellStyle name="Отдельная ячейка - константа [печать] 6 2 2 2" xfId="8142"/>
    <cellStyle name="Отдельная ячейка - константа [печать] 6 2 3" xfId="6532"/>
    <cellStyle name="Отдельная ячейка - константа [печать] 6 2 3 2" xfId="8842"/>
    <cellStyle name="Отдельная ячейка - константа [печать] 6 2 3 2 2" xfId="8943"/>
    <cellStyle name="Отдельная ячейка - константа [печать] 6 2 3 3" xfId="8143"/>
    <cellStyle name="Отдельная ячейка - константа [печать] 6 2 3 4" xfId="14429"/>
    <cellStyle name="Отдельная ячейка - константа [печать] 6 2 4" xfId="5523"/>
    <cellStyle name="Отдельная ячейка - константа [печать] 6 2 5" xfId="8229"/>
    <cellStyle name="Отдельная ячейка - константа [печать] 6 2 6" xfId="9320"/>
    <cellStyle name="Отдельная ячейка - константа [печать] 6 2 7" xfId="14084"/>
    <cellStyle name="Отдельная ячейка - константа [печать] 6 3" xfId="2407"/>
    <cellStyle name="Отдельная ячейка - константа [печать] 6 3 2" xfId="5524"/>
    <cellStyle name="Отдельная ячейка - константа [печать] 6 3 2 2" xfId="8145"/>
    <cellStyle name="Отдельная ячейка - константа [печать] 6 3 3" xfId="8230"/>
    <cellStyle name="Отдельная ячейка - константа [печать] 6 3 4" xfId="8148"/>
    <cellStyle name="Отдельная ячейка - константа [печать] 6 3 5" xfId="14085"/>
    <cellStyle name="Отдельная ячейка - константа [печать] 6 4" xfId="5522"/>
    <cellStyle name="Отдельная ячейка - константа [печать] 6 4 2" xfId="8146"/>
    <cellStyle name="Отдельная ячейка - константа [печать] 6 4 3" xfId="8147"/>
    <cellStyle name="Отдельная ячейка - константа [печать] 6 4 4" xfId="9319"/>
    <cellStyle name="Отдельная ячейка - константа [печать] 6 5" xfId="4321"/>
    <cellStyle name="Отдельная ячейка - константа [печать] 6 6" xfId="7479"/>
    <cellStyle name="Отдельная ячейка - константа [печать] 6 7" xfId="8141"/>
    <cellStyle name="Отдельная ячейка - константа [печать] 6 8" xfId="13600"/>
    <cellStyle name="Отдельная ячейка - константа [печать] 7" xfId="2408"/>
    <cellStyle name="Отдельная ячейка - константа [печать] 7 2" xfId="2409"/>
    <cellStyle name="Отдельная ячейка - константа [печать] 7 2 2" xfId="2410"/>
    <cellStyle name="Отдельная ячейка - константа [печать] 7 2 2 2" xfId="8151"/>
    <cellStyle name="Отдельная ячейка - константа [печать] 7 2 3" xfId="6533"/>
    <cellStyle name="Отдельная ячейка - константа [печать] 7 2 3 2" xfId="8843"/>
    <cellStyle name="Отдельная ячейка - константа [печать] 7 2 3 2 2" xfId="8149"/>
    <cellStyle name="Отдельная ячейка - константа [печать] 7 2 3 3" xfId="9318"/>
    <cellStyle name="Отдельная ячейка - константа [печать] 7 2 3 4" xfId="14430"/>
    <cellStyle name="Отдельная ячейка - константа [печать] 7 2 4" xfId="5526"/>
    <cellStyle name="Отдельная ячейка - константа [печать] 7 2 5" xfId="8231"/>
    <cellStyle name="Отдельная ячейка - константа [печать] 7 2 6" xfId="8154"/>
    <cellStyle name="Отдельная ячейка - константа [печать] 7 2 7" xfId="14086"/>
    <cellStyle name="Отдельная ячейка - константа [печать] 7 3" xfId="2411"/>
    <cellStyle name="Отдельная ячейка - константа [печать] 7 3 2" xfId="5527"/>
    <cellStyle name="Отдельная ячейка - константа [печать] 7 3 2 2" xfId="8944"/>
    <cellStyle name="Отдельная ячейка - константа [печать] 7 3 3" xfId="8233"/>
    <cellStyle name="Отдельная ячейка - константа [печать] 7 3 3 2" xfId="7313"/>
    <cellStyle name="Отдельная ячейка - константа [печать] 7 3 4" xfId="8153"/>
    <cellStyle name="Отдельная ячейка - константа [печать] 7 3 5" xfId="14087"/>
    <cellStyle name="Отдельная ячейка - константа [печать] 7 4" xfId="5525"/>
    <cellStyle name="Отдельная ячейка - константа [печать] 7 4 2" xfId="9317"/>
    <cellStyle name="Отдельная ячейка - константа [печать] 7 4 3" xfId="7311"/>
    <cellStyle name="Отдельная ячейка - константа [печать] 7 4 4" xfId="7312"/>
    <cellStyle name="Отдельная ячейка - константа [печать] 7 4 5" xfId="8819"/>
    <cellStyle name="Отдельная ячейка - константа [печать] 7 5" xfId="4322"/>
    <cellStyle name="Отдельная ячейка - константа [печать] 7 6" xfId="7480"/>
    <cellStyle name="Отдельная ячейка - константа [печать] 7 7" xfId="8941"/>
    <cellStyle name="Отдельная ячейка - константа [печать] 7 8" xfId="13601"/>
    <cellStyle name="Отдельная ячейка - константа [печать] 8" xfId="2412"/>
    <cellStyle name="Отдельная ячейка - константа [печать] 8 2" xfId="2413"/>
    <cellStyle name="Отдельная ячейка - константа [печать] 8 2 2" xfId="2414"/>
    <cellStyle name="Отдельная ячейка - константа [печать] 8 2 2 2" xfId="9316"/>
    <cellStyle name="Отдельная ячейка - константа [печать] 8 2 2 3" xfId="8535"/>
    <cellStyle name="Отдельная ячейка - константа [печать] 8 2 3" xfId="6534"/>
    <cellStyle name="Отдельная ячейка - константа [печать] 8 2 3 2" xfId="8844"/>
    <cellStyle name="Отдельная ячейка - константа [печать] 8 2 3 2 2" xfId="8536"/>
    <cellStyle name="Отдельная ячейка - константа [печать] 8 2 3 3" xfId="7316"/>
    <cellStyle name="Отдельная ячейка - константа [печать] 8 2 3 4" xfId="7315"/>
    <cellStyle name="Отдельная ячейка - константа [печать] 8 2 3 5" xfId="14431"/>
    <cellStyle name="Отдельная ячейка - константа [печать] 8 2 4" xfId="5529"/>
    <cellStyle name="Отдельная ячейка - константа [печать] 8 2 4 2" xfId="7317"/>
    <cellStyle name="Отдельная ячейка - константа [печать] 8 2 5" xfId="8234"/>
    <cellStyle name="Отдельная ячейка - константа [печать] 8 2 6" xfId="7314"/>
    <cellStyle name="Отдельная ячейка - константа [печать] 8 2 7" xfId="14088"/>
    <cellStyle name="Отдельная ячейка - константа [печать] 8 3" xfId="2415"/>
    <cellStyle name="Отдельная ячейка - константа [печать] 8 3 2" xfId="5530"/>
    <cellStyle name="Отдельная ячейка - константа [печать] 8 3 2 2" xfId="7318"/>
    <cellStyle name="Отдельная ячейка - константа [печать] 8 3 3" xfId="8235"/>
    <cellStyle name="Отдельная ячейка - константа [печать] 8 3 3 2" xfId="7319"/>
    <cellStyle name="Отдельная ячейка - константа [печать] 8 3 4" xfId="8947"/>
    <cellStyle name="Отдельная ячейка - константа [печать] 8 3 5" xfId="14089"/>
    <cellStyle name="Отдельная ячейка - константа [печать] 8 4" xfId="5528"/>
    <cellStyle name="Отдельная ячейка - константа [печать] 8 4 2" xfId="7320"/>
    <cellStyle name="Отдельная ячейка - константа [печать] 8 4 3" xfId="7321"/>
    <cellStyle name="Отдельная ячейка - константа [печать] 8 4 4" xfId="9315"/>
    <cellStyle name="Отдельная ячейка - константа [печать] 8 4 5" xfId="8948"/>
    <cellStyle name="Отдельная ячейка - константа [печать] 8 5" xfId="4323"/>
    <cellStyle name="Отдельная ячейка - константа [печать] 8 5 2" xfId="7322"/>
    <cellStyle name="Отдельная ячейка - константа [печать] 8 6" xfId="7481"/>
    <cellStyle name="Отдельная ячейка - константа [печать] 8 7" xfId="8940"/>
    <cellStyle name="Отдельная ячейка - константа [печать] 8 8" xfId="13602"/>
    <cellStyle name="Отдельная ячейка - константа [печать] 9" xfId="2416"/>
    <cellStyle name="Отдельная ячейка - константа [печать] 9 2" xfId="2417"/>
    <cellStyle name="Отдельная ячейка - константа [печать] 9 2 2" xfId="2418"/>
    <cellStyle name="Отдельная ячейка - константа [печать] 9 2 2 2" xfId="7325"/>
    <cellStyle name="Отдельная ячейка - константа [печать] 9 2 2 3" xfId="8949"/>
    <cellStyle name="Отдельная ячейка - константа [печать] 9 2 3" xfId="6535"/>
    <cellStyle name="Отдельная ячейка - константа [печать] 9 2 3 2" xfId="8946"/>
    <cellStyle name="Отдельная ячейка - константа [печать] 9 2 3 3" xfId="7327"/>
    <cellStyle name="Отдельная ячейка - константа [печать] 9 2 3 4" xfId="7326"/>
    <cellStyle name="Отдельная ячейка - константа [печать] 9 2 4" xfId="5531"/>
    <cellStyle name="Отдельная ячейка - константа [печать] 9 2 4 2" xfId="7328"/>
    <cellStyle name="Отдельная ячейка - константа [печать] 9 2 5" xfId="7324"/>
    <cellStyle name="Отдельная ячейка - константа [печать] 9 3" xfId="2419"/>
    <cellStyle name="Отдельная ячейка - константа [печать] 9 3 2" xfId="5532"/>
    <cellStyle name="Отдельная ячейка - константа [печать] 9 3 2 2" xfId="7329"/>
    <cellStyle name="Отдельная ячейка - константа [печать] 9 3 3" xfId="8237"/>
    <cellStyle name="Отдельная ячейка - константа [печать] 9 3 3 2" xfId="7330"/>
    <cellStyle name="Отдельная ячейка - константа [печать] 9 3 4" xfId="8951"/>
    <cellStyle name="Отдельная ячейка - константа [печать] 9 3 5" xfId="14090"/>
    <cellStyle name="Отдельная ячейка - константа [печать] 9 4" xfId="4324"/>
    <cellStyle name="Отдельная ячейка - константа [печать] 9 4 2" xfId="8950"/>
    <cellStyle name="Отдельная ячейка - константа [печать] 9 5" xfId="7482"/>
    <cellStyle name="Отдельная ячейка - константа [печать] 9 5 2" xfId="8945"/>
    <cellStyle name="Отдельная ячейка - константа [печать] 9 6" xfId="7323"/>
    <cellStyle name="Отдельная ячейка - константа [печать] 9 7" xfId="13603"/>
    <cellStyle name="Отдельная ячейка - константа 10" xfId="2420"/>
    <cellStyle name="Отдельная ячейка - константа 10 2" xfId="2421"/>
    <cellStyle name="Отдельная ячейка - константа 10 2 2" xfId="2422"/>
    <cellStyle name="Отдельная ячейка - константа 10 2 2 2" xfId="8538"/>
    <cellStyle name="Отдельная ячейка - константа 10 2 2 3" xfId="7333"/>
    <cellStyle name="Отдельная ячейка - константа 10 2 3" xfId="6536"/>
    <cellStyle name="Отдельная ячейка - константа 10 2 3 2" xfId="7335"/>
    <cellStyle name="Отдельная ячейка - константа 10 2 3 3" xfId="8539"/>
    <cellStyle name="Отдельная ячейка - константа 10 2 3 4" xfId="7334"/>
    <cellStyle name="Отдельная ячейка - константа 10 2 4" xfId="5533"/>
    <cellStyle name="Отдельная ячейка - константа 10 2 4 2" xfId="7336"/>
    <cellStyle name="Отдельная ячейка - константа 10 2 5" xfId="7332"/>
    <cellStyle name="Отдельная ячейка - константа 10 3" xfId="2423"/>
    <cellStyle name="Отдельная ячейка - константа 10 3 2" xfId="5534"/>
    <cellStyle name="Отдельная ячейка - константа 10 3 2 2" xfId="8954"/>
    <cellStyle name="Отдельная ячейка - константа 10 3 3" xfId="8239"/>
    <cellStyle name="Отдельная ячейка - константа 10 3 3 2" xfId="7338"/>
    <cellStyle name="Отдельная ячейка - константа 10 3 4" xfId="7337"/>
    <cellStyle name="Отдельная ячейка - константа 10 3 5" xfId="14091"/>
    <cellStyle name="Отдельная ячейка - константа 10 4" xfId="4325"/>
    <cellStyle name="Отдельная ячейка - константа 10 4 2" xfId="7339"/>
    <cellStyle name="Отдельная ячейка - константа 10 5" xfId="7483"/>
    <cellStyle name="Отдельная ячейка - константа 10 5 2" xfId="8955"/>
    <cellStyle name="Отдельная ячейка - константа 10 6" xfId="7331"/>
    <cellStyle name="Отдельная ячейка - константа 10 7" xfId="13604"/>
    <cellStyle name="Отдельная ячейка - константа 100" xfId="7340"/>
    <cellStyle name="Отдельная ячейка - константа 101" xfId="7341"/>
    <cellStyle name="Отдельная ячейка - константа 102" xfId="8956"/>
    <cellStyle name="Отдельная ячейка - константа 103" xfId="7342"/>
    <cellStyle name="Отдельная ячейка - константа 104" xfId="7343"/>
    <cellStyle name="Отдельная ячейка - константа 105" xfId="8953"/>
    <cellStyle name="Отдельная ячейка - константа 106" xfId="7344"/>
    <cellStyle name="Отдельная ячейка - константа 107" xfId="7345"/>
    <cellStyle name="Отдельная ячейка - константа 108" xfId="8958"/>
    <cellStyle name="Отдельная ячейка - константа 109" xfId="7346"/>
    <cellStyle name="Отдельная ячейка - константа 11" xfId="2424"/>
    <cellStyle name="Отдельная ячейка - константа 11 2" xfId="2425"/>
    <cellStyle name="Отдельная ячейка - константа 11 2 2" xfId="2426"/>
    <cellStyle name="Отдельная ячейка - константа 11 2 2 2" xfId="8959"/>
    <cellStyle name="Отдельная ячейка - константа 11 2 2 3" xfId="7348"/>
    <cellStyle name="Отдельная ячейка - константа 11 2 3" xfId="6537"/>
    <cellStyle name="Отдельная ячейка - константа 11 2 3 2" xfId="7350"/>
    <cellStyle name="Отдельная ячейка - константа 11 2 3 3" xfId="8952"/>
    <cellStyle name="Отдельная ячейка - константа 11 2 3 4" xfId="7349"/>
    <cellStyle name="Отдельная ячейка - константа 11 2 4" xfId="5535"/>
    <cellStyle name="Отдельная ячейка - константа 11 2 4 2" xfId="7351"/>
    <cellStyle name="Отдельная ячейка - константа 11 2 5" xfId="7347"/>
    <cellStyle name="Отдельная ячейка - константа 11 3" xfId="2427"/>
    <cellStyle name="Отдельная ячейка - константа 11 3 2" xfId="5536"/>
    <cellStyle name="Отдельная ячейка - константа 11 3 2 2" xfId="8541"/>
    <cellStyle name="Отдельная ячейка - константа 11 3 3" xfId="8240"/>
    <cellStyle name="Отдельная ячейка - константа 11 3 3 2" xfId="7353"/>
    <cellStyle name="Отдельная ячейка - константа 11 3 4" xfId="7352"/>
    <cellStyle name="Отдельная ячейка - константа 11 3 5" xfId="14092"/>
    <cellStyle name="Отдельная ячейка - константа 11 4" xfId="4326"/>
    <cellStyle name="Отдельная ячейка - константа 11 4 2" xfId="9314"/>
    <cellStyle name="Отдельная ячейка - константа 11 5" xfId="7484"/>
    <cellStyle name="Отдельная ячейка - константа 11 5 2" xfId="7354"/>
    <cellStyle name="Отдельная ячейка - константа 11 6" xfId="8957"/>
    <cellStyle name="Отдельная ячейка - константа 11 7" xfId="13605"/>
    <cellStyle name="Отдельная ячейка - константа 110" xfId="7355"/>
    <cellStyle name="Отдельная ячейка - константа 111" xfId="8542"/>
    <cellStyle name="Отдельная ячейка - константа 112" xfId="7356"/>
    <cellStyle name="Отдельная ячейка - константа 113" xfId="9313"/>
    <cellStyle name="Отдельная ячейка - константа 114" xfId="7357"/>
    <cellStyle name="Отдельная ячейка - константа 115" xfId="7358"/>
    <cellStyle name="Отдельная ячейка - константа 116" xfId="8962"/>
    <cellStyle name="Отдельная ячейка - константа 117" xfId="7363"/>
    <cellStyle name="Отдельная ячейка - константа 118" xfId="7359"/>
    <cellStyle name="Отдельная ячейка - константа 119" xfId="9312"/>
    <cellStyle name="Отдельная ячейка - константа 12" xfId="2428"/>
    <cellStyle name="Отдельная ячейка - константа 12 2" xfId="2429"/>
    <cellStyle name="Отдельная ячейка - константа 12 2 2" xfId="2430"/>
    <cellStyle name="Отдельная ячейка - константа 12 2 2 2" xfId="8963"/>
    <cellStyle name="Отдельная ячейка - константа 12 2 2 3" xfId="7362"/>
    <cellStyle name="Отдельная ячейка - константа 12 2 3" xfId="6538"/>
    <cellStyle name="Отдельная ячейка - константа 12 2 3 2" xfId="7364"/>
    <cellStyle name="Отдельная ячейка - константа 12 2 3 3" xfId="7368"/>
    <cellStyle name="Отдельная ячейка - константа 12 2 3 4" xfId="8964"/>
    <cellStyle name="Отдельная ячейка - константа 12 2 4" xfId="5537"/>
    <cellStyle name="Отдельная ячейка - константа 12 2 4 2" xfId="7365"/>
    <cellStyle name="Отдельная ячейка - константа 12 2 5" xfId="7361"/>
    <cellStyle name="Отдельная ячейка - константа 12 3" xfId="2431"/>
    <cellStyle name="Отдельная ячейка - константа 12 3 2" xfId="5538"/>
    <cellStyle name="Отдельная ячейка - константа 12 3 2 2" xfId="7366"/>
    <cellStyle name="Отдельная ячейка - константа 12 3 3" xfId="8242"/>
    <cellStyle name="Отдельная ячейка - константа 12 3 3 2" xfId="7367"/>
    <cellStyle name="Отдельная ячейка - константа 12 3 4" xfId="9311"/>
    <cellStyle name="Отдельная ячейка - константа 12 3 5" xfId="14093"/>
    <cellStyle name="Отдельная ячейка - константа 12 4" xfId="4327"/>
    <cellStyle name="Отдельная ячейка - константа 12 4 2" xfId="8961"/>
    <cellStyle name="Отдельная ячейка - константа 12 5" xfId="7485"/>
    <cellStyle name="Отдельная ячейка - константа 12 5 2" xfId="7372"/>
    <cellStyle name="Отдельная ячейка - константа 12 6" xfId="7360"/>
    <cellStyle name="Отдельная ячейка - константа 12 7" xfId="13606"/>
    <cellStyle name="Отдельная ячейка - константа 120" xfId="7369"/>
    <cellStyle name="Отдельная ячейка - константа 121" xfId="9310"/>
    <cellStyle name="Отдельная ячейка - константа 122" xfId="7370"/>
    <cellStyle name="Отдельная ячейка - константа 123" xfId="7371"/>
    <cellStyle name="Отдельная ячейка - константа 124" xfId="8966"/>
    <cellStyle name="Отдельная ячейка - константа 125" xfId="7376"/>
    <cellStyle name="Отдельная ячейка - константа 126" xfId="7373"/>
    <cellStyle name="Отдельная ячейка - константа 127" xfId="9309"/>
    <cellStyle name="Отдельная ячейка - константа 128" xfId="7374"/>
    <cellStyle name="Отдельная ячейка - константа 129" xfId="7375"/>
    <cellStyle name="Отдельная ячейка - константа 13" xfId="2432"/>
    <cellStyle name="Отдельная ячейка - константа 13 2" xfId="2433"/>
    <cellStyle name="Отдельная ячейка - константа 13 2 2" xfId="2434"/>
    <cellStyle name="Отдельная ячейка - константа 13 2 2 2" xfId="9308"/>
    <cellStyle name="Отдельная ячейка - константа 13 2 2 3" xfId="7377"/>
    <cellStyle name="Отдельная ячейка - константа 13 2 3" xfId="6539"/>
    <cellStyle name="Отдельная ячейка - константа 13 2 3 2" xfId="7379"/>
    <cellStyle name="Отдельная ячейка - константа 13 2 3 3" xfId="8967"/>
    <cellStyle name="Отдельная ячейка - константа 13 2 3 4" xfId="7378"/>
    <cellStyle name="Отдельная ячейка - константа 13 2 4" xfId="5539"/>
    <cellStyle name="Отдельная ячейка - константа 13 2 4 2" xfId="7384"/>
    <cellStyle name="Отдельная ячейка - константа 13 2 5" xfId="7380"/>
    <cellStyle name="Отдельная ячейка - константа 13 3" xfId="2435"/>
    <cellStyle name="Отдельная ячейка - константа 13 3 2" xfId="5540"/>
    <cellStyle name="Отдельная ячейка - константа 13 3 2 2" xfId="9307"/>
    <cellStyle name="Отдельная ячейка - константа 13 3 3" xfId="8244"/>
    <cellStyle name="Отдельная ячейка - константа 13 3 3 2" xfId="7382"/>
    <cellStyle name="Отдельная ячейка - константа 13 3 4" xfId="7381"/>
    <cellStyle name="Отдельная ячейка - константа 13 3 5" xfId="14094"/>
    <cellStyle name="Отдельная ячейка - константа 13 4" xfId="4328"/>
    <cellStyle name="Отдельная ячейка - константа 13 4 2" xfId="7383"/>
    <cellStyle name="Отдельная ячейка - константа 13 5" xfId="7486"/>
    <cellStyle name="Отдельная ячейка - константа 13 5 2" xfId="8960"/>
    <cellStyle name="Отдельная ячейка - константа 13 6" xfId="8965"/>
    <cellStyle name="Отдельная ячейка - константа 13 7" xfId="13607"/>
    <cellStyle name="Отдельная ячейка - константа 130" xfId="7388"/>
    <cellStyle name="Отдельная ячейка - константа 131" xfId="7385"/>
    <cellStyle name="Отдельная ячейка - константа 132" xfId="14550"/>
    <cellStyle name="Отдельная ячейка - константа 133" xfId="14535"/>
    <cellStyle name="Отдельная ячейка - константа 134" xfId="14559"/>
    <cellStyle name="Отдельная ячейка - константа 14" xfId="2436"/>
    <cellStyle name="Отдельная ячейка - константа 14 2" xfId="2437"/>
    <cellStyle name="Отдельная ячейка - константа 14 2 2" xfId="2438"/>
    <cellStyle name="Отдельная ячейка - константа 14 2 2 2" xfId="8544"/>
    <cellStyle name="Отдельная ячейка - константа 14 2 2 3" xfId="7387"/>
    <cellStyle name="Отдельная ячейка - константа 14 2 3" xfId="6540"/>
    <cellStyle name="Отдельная ячейка - константа 14 2 3 2" xfId="9305"/>
    <cellStyle name="Отдельная ячейка - константа 14 2 3 3" xfId="9304"/>
    <cellStyle name="Отдельная ячейка - константа 14 2 3 4" xfId="9402"/>
    <cellStyle name="Отдельная ячейка - константа 14 2 4" xfId="5541"/>
    <cellStyle name="Отдельная ячейка - константа 14 2 4 2" xfId="9303"/>
    <cellStyle name="Отдельная ячейка - константа 14 2 5" xfId="7386"/>
    <cellStyle name="Отдельная ячейка - константа 14 3" xfId="2439"/>
    <cellStyle name="Отдельная ячейка - константа 14 3 2" xfId="5542"/>
    <cellStyle name="Отдельная ячейка - константа 14 3 2 2" xfId="7389"/>
    <cellStyle name="Отдельная ячейка - константа 14 3 3" xfId="8245"/>
    <cellStyle name="Отдельная ячейка - константа 14 3 3 2" xfId="9302"/>
    <cellStyle name="Отдельная ячейка - константа 14 3 4" xfId="7392"/>
    <cellStyle name="Отдельная ячейка - константа 14 3 5" xfId="14095"/>
    <cellStyle name="Отдельная ячейка - константа 14 4" xfId="4329"/>
    <cellStyle name="Отдельная ячейка - константа 14 4 2" xfId="7390"/>
    <cellStyle name="Отдельная ячейка - константа 14 5" xfId="7487"/>
    <cellStyle name="Отдельная ячейка - константа 14 5 2" xfId="7391"/>
    <cellStyle name="Отдельная ячейка - константа 14 6" xfId="9306"/>
    <cellStyle name="Отдельная ячейка - константа 14 7" xfId="13608"/>
    <cellStyle name="Отдельная ячейка - константа 15" xfId="2440"/>
    <cellStyle name="Отдельная ячейка - константа 15 10" xfId="2441"/>
    <cellStyle name="Отдельная ячейка - константа 15 10 2" xfId="5543"/>
    <cellStyle name="Отдельная ячейка - константа 15 10 2 2" xfId="7393"/>
    <cellStyle name="Отдельная ячейка - константа 15 10 3" xfId="8246"/>
    <cellStyle name="Отдельная ячейка - константа 15 10 3 2" xfId="7394"/>
    <cellStyle name="Отдельная ячейка - константа 15 10 4" xfId="9301"/>
    <cellStyle name="Отдельная ячейка - константа 15 10 5" xfId="14096"/>
    <cellStyle name="Отдельная ячейка - константа 15 11" xfId="4330"/>
    <cellStyle name="Отдельная ячейка - константа 15 11 2" xfId="7395"/>
    <cellStyle name="Отдельная ячейка - константа 15 12" xfId="7488"/>
    <cellStyle name="Отдельная ячейка - константа 15 12 2" xfId="7396"/>
    <cellStyle name="Отдельная ячейка - константа 15 13" xfId="8545"/>
    <cellStyle name="Отдельная ячейка - константа 15 14" xfId="13609"/>
    <cellStyle name="Отдельная ячейка - константа 15 2" xfId="2442"/>
    <cellStyle name="Отдельная ячейка - константа 15 2 2" xfId="2443"/>
    <cellStyle name="Отдельная ячейка - константа 15 2 2 2" xfId="5544"/>
    <cellStyle name="Отдельная ячейка - константа 15 2 2 2 2" xfId="7398"/>
    <cellStyle name="Отдельная ячейка - константа 15 2 2 3" xfId="8970"/>
    <cellStyle name="Отдельная ячейка - константа 15 2 2 4" xfId="9300"/>
    <cellStyle name="Отдельная ячейка - константа 15 2 3" xfId="2444"/>
    <cellStyle name="Отдельная ячейка - константа 15 2 3 2" xfId="5545"/>
    <cellStyle name="Отдельная ячейка - константа 15 2 3 2 2" xfId="7399"/>
    <cellStyle name="Отдельная ячейка - константа 15 2 3 3" xfId="8971"/>
    <cellStyle name="Отдельная ячейка - константа 15 2 3 4" xfId="9299"/>
    <cellStyle name="Отдельная ячейка - константа 15 2 4" xfId="4331"/>
    <cellStyle name="Отдельная ячейка - константа 15 2 4 2" xfId="7400"/>
    <cellStyle name="Отдельная ячейка - константа 15 2 5" xfId="7397"/>
    <cellStyle name="Отдельная ячейка - константа 15 3" xfId="2445"/>
    <cellStyle name="Отдельная ячейка - константа 15 3 2" xfId="2446"/>
    <cellStyle name="Отдельная ячейка - константа 15 3 2 2" xfId="5546"/>
    <cellStyle name="Отдельная ячейка - константа 15 3 2 2 2" xfId="7402"/>
    <cellStyle name="Отдельная ячейка - константа 15 3 2 3" xfId="8972"/>
    <cellStyle name="Отдельная ячейка - константа 15 3 2 4" xfId="7401"/>
    <cellStyle name="Отдельная ячейка - константа 15 3 3" xfId="2447"/>
    <cellStyle name="Отдельная ячейка - константа 15 3 3 2" xfId="5547"/>
    <cellStyle name="Отдельная ячейка - константа 15 3 3 2 2" xfId="7404"/>
    <cellStyle name="Отдельная ячейка - константа 15 3 3 3" xfId="8969"/>
    <cellStyle name="Отдельная ячейка - константа 15 3 3 4" xfId="7403"/>
    <cellStyle name="Отдельная ячейка - константа 15 3 4" xfId="4332"/>
    <cellStyle name="Отдельная ячейка - константа 15 3 4 2" xfId="7405"/>
    <cellStyle name="Отдельная ячейка - константа 15 3 5" xfId="9298"/>
    <cellStyle name="Отдельная ячейка - константа 15 4" xfId="2448"/>
    <cellStyle name="Отдельная ячейка - константа 15 4 2" xfId="2449"/>
    <cellStyle name="Отдельная ячейка - константа 15 4 2 2" xfId="5548"/>
    <cellStyle name="Отдельная ячейка - константа 15 4 2 2 2" xfId="7407"/>
    <cellStyle name="Отдельная ячейка - константа 15 4 2 3" xfId="7408"/>
    <cellStyle name="Отдельная ячейка - константа 15 4 2 4" xfId="9297"/>
    <cellStyle name="Отдельная ячейка - константа 15 4 3" xfId="2450"/>
    <cellStyle name="Отдельная ячейка - константа 15 4 3 2" xfId="5549"/>
    <cellStyle name="Отдельная ячейка - константа 15 4 3 2 2" xfId="8974"/>
    <cellStyle name="Отдельная ячейка - константа 15 4 3 3" xfId="7410"/>
    <cellStyle name="Отдельная ячейка - константа 15 4 3 4" xfId="7409"/>
    <cellStyle name="Отдельная ячейка - константа 15 4 4" xfId="4333"/>
    <cellStyle name="Отдельная ячейка - константа 15 4 4 2" xfId="7411"/>
    <cellStyle name="Отдельная ячейка - константа 15 4 5" xfId="7406"/>
    <cellStyle name="Отдельная ячейка - константа 15 5" xfId="2451"/>
    <cellStyle name="Отдельная ячейка - константа 15 5 2" xfId="2452"/>
    <cellStyle name="Отдельная ячейка - константа 15 5 2 2" xfId="5550"/>
    <cellStyle name="Отдельная ячейка - константа 15 5 2 2 2" xfId="8158"/>
    <cellStyle name="Отдельная ячейка - константа 15 5 2 3" xfId="8975"/>
    <cellStyle name="Отдельная ячейка - константа 15 5 2 4" xfId="8157"/>
    <cellStyle name="Отдельная ячейка - константа 15 5 3" xfId="2453"/>
    <cellStyle name="Отдельная ячейка - константа 15 5 3 2" xfId="5551"/>
    <cellStyle name="Отдельная ячейка - константа 15 5 3 2 2" xfId="8161"/>
    <cellStyle name="Отдельная ячейка - константа 15 5 3 3" xfId="8968"/>
    <cellStyle name="Отдельная ячейка - константа 15 5 3 4" xfId="8160"/>
    <cellStyle name="Отдельная ячейка - константа 15 5 4" xfId="4334"/>
    <cellStyle name="Отдельная ячейка - константа 15 5 4 2" xfId="8978"/>
    <cellStyle name="Отдельная ячейка - константа 15 5 5" xfId="8973"/>
    <cellStyle name="Отдельная ячейка - константа 15 6" xfId="2454"/>
    <cellStyle name="Отдельная ячейка - константа 15 6 2" xfId="2455"/>
    <cellStyle name="Отдельная ячейка - константа 15 6 2 2" xfId="5552"/>
    <cellStyle name="Отдельная ячейка - константа 15 6 2 2 2" xfId="8164"/>
    <cellStyle name="Отдельная ячейка - константа 15 6 2 3" xfId="8977"/>
    <cellStyle name="Отдельная ячейка - константа 15 6 2 4" xfId="8163"/>
    <cellStyle name="Отдельная ячейка - константа 15 6 3" xfId="2456"/>
    <cellStyle name="Отдельная ячейка - константа 15 6 3 2" xfId="5553"/>
    <cellStyle name="Отдельная ячейка - константа 15 6 3 2 2" xfId="8166"/>
    <cellStyle name="Отдельная ячейка - константа 15 6 3 3" xfId="8979"/>
    <cellStyle name="Отдельная ячейка - константа 15 6 3 4" xfId="8165"/>
    <cellStyle name="Отдельная ячейка - константа 15 6 4" xfId="4335"/>
    <cellStyle name="Отдельная ячейка - константа 15 6 4 2" xfId="8167"/>
    <cellStyle name="Отдельная ячейка - константа 15 6 5" xfId="8162"/>
    <cellStyle name="Отдельная ячейка - константа 15 7" xfId="2457"/>
    <cellStyle name="Отдельная ячейка - константа 15 7 2" xfId="2458"/>
    <cellStyle name="Отдельная ячейка - константа 15 7 2 2" xfId="5554"/>
    <cellStyle name="Отдельная ячейка - константа 15 7 2 2 2" xfId="8169"/>
    <cellStyle name="Отдельная ячейка - константа 15 7 2 3" xfId="8170"/>
    <cellStyle name="Отдельная ячейка - константа 15 7 2 4" xfId="8976"/>
    <cellStyle name="Отдельная ячейка - константа 15 7 3" xfId="2459"/>
    <cellStyle name="Отдельная ячейка - константа 15 7 3 2" xfId="5555"/>
    <cellStyle name="Отдельная ячейка - константа 15 7 3 2 2" xfId="8171"/>
    <cellStyle name="Отдельная ячейка - константа 15 7 3 3" xfId="8172"/>
    <cellStyle name="Отдельная ячейка - константа 15 7 3 4" xfId="6933"/>
    <cellStyle name="Отдельная ячейка - константа 15 7 4" xfId="4336"/>
    <cellStyle name="Отдельная ячейка - константа 15 7 4 2" xfId="8548"/>
    <cellStyle name="Отдельная ячейка - константа 15 7 5" xfId="8168"/>
    <cellStyle name="Отдельная ячейка - константа 15 8" xfId="2460"/>
    <cellStyle name="Отдельная ячейка - константа 15 8 2" xfId="2461"/>
    <cellStyle name="Отдельная ячейка - константа 15 8 2 2" xfId="5556"/>
    <cellStyle name="Отдельная ячейка - константа 15 8 2 2 2" xfId="8982"/>
    <cellStyle name="Отдельная ячейка - константа 15 8 2 3" xfId="6932"/>
    <cellStyle name="Отдельная ячейка - константа 15 8 2 4" xfId="8176"/>
    <cellStyle name="Отдельная ячейка - константа 15 8 3" xfId="2462"/>
    <cellStyle name="Отдельная ячейка - константа 15 8 3 2" xfId="5557"/>
    <cellStyle name="Отдельная ячейка - константа 15 8 3 2 2" xfId="8663"/>
    <cellStyle name="Отдельная ячейка - константа 15 8 3 3" xfId="7420"/>
    <cellStyle name="Отдельная ячейка - константа 15 8 3 4" xfId="7419"/>
    <cellStyle name="Отдельная ячейка - константа 15 8 4" xfId="4337"/>
    <cellStyle name="Отдельная ячейка - константа 15 8 4 2" xfId="8981"/>
    <cellStyle name="Отдельная ячейка - константа 15 8 5" xfId="8174"/>
    <cellStyle name="Отдельная ячейка - константа 15 9" xfId="2463"/>
    <cellStyle name="Отдельная ячейка - константа 15 9 2" xfId="7422"/>
    <cellStyle name="Отдельная ячейка - константа 15 9 3" xfId="7421"/>
    <cellStyle name="Отдельная ячейка - константа 15_10470_35589_Расчет показателей КФМ" xfId="2464"/>
    <cellStyle name="Отдельная ячейка - константа 16" xfId="2465"/>
    <cellStyle name="Отдельная ячейка - константа 16 2" xfId="2466"/>
    <cellStyle name="Отдельная ячейка - константа 16 2 2" xfId="2467"/>
    <cellStyle name="Отдельная ячейка - константа 16 2 2 2" xfId="7425"/>
    <cellStyle name="Отдельная ячейка - константа 16 2 2 3" xfId="8984"/>
    <cellStyle name="Отдельная ячейка - константа 16 2 3" xfId="6541"/>
    <cellStyle name="Отдельная ячейка - константа 16 2 3 2" xfId="8983"/>
    <cellStyle name="Отдельная ячейка - константа 16 2 3 3" xfId="7427"/>
    <cellStyle name="Отдельная ячейка - константа 16 2 3 4" xfId="7426"/>
    <cellStyle name="Отдельная ячейка - константа 16 2 4" xfId="5558"/>
    <cellStyle name="Отдельная ячейка - константа 16 2 4 2" xfId="9296"/>
    <cellStyle name="Отдельная ячейка - константа 16 2 5" xfId="7424"/>
    <cellStyle name="Отдельная ячейка - константа 16 3" xfId="2468"/>
    <cellStyle name="Отдельная ячейка - константа 16 3 2" xfId="5559"/>
    <cellStyle name="Отдельная ячейка - константа 16 3 2 2" xfId="7429"/>
    <cellStyle name="Отдельная ячейка - константа 16 3 3" xfId="8252"/>
    <cellStyle name="Отдельная ячейка - константа 16 3 3 2" xfId="8985"/>
    <cellStyle name="Отдельная ячейка - константа 16 3 4" xfId="7428"/>
    <cellStyle name="Отдельная ячейка - константа 16 3 5" xfId="14097"/>
    <cellStyle name="Отдельная ячейка - константа 16 4" xfId="4338"/>
    <cellStyle name="Отдельная ячейка - константа 16 4 2" xfId="8177"/>
    <cellStyle name="Отдельная ячейка - константа 16 5" xfId="7492"/>
    <cellStyle name="Отдельная ячейка - константа 16 5 2" xfId="9295"/>
    <cellStyle name="Отдельная ячейка - константа 16 6" xfId="7423"/>
    <cellStyle name="Отдельная ячейка - константа 16 7" xfId="13610"/>
    <cellStyle name="Отдельная ячейка - константа 17" xfId="2469"/>
    <cellStyle name="Отдельная ячейка - константа 17 2" xfId="2470"/>
    <cellStyle name="Отдельная ячейка - константа 17 2 2" xfId="2471"/>
    <cellStyle name="Отдельная ячейка - константа 17 2 2 2" xfId="8184"/>
    <cellStyle name="Отдельная ячейка - константа 17 2 2 3" xfId="8980"/>
    <cellStyle name="Отдельная ячейка - константа 17 2 3" xfId="6542"/>
    <cellStyle name="Отдельная ячейка - константа 17 2 3 2" xfId="8829"/>
    <cellStyle name="Отдельная ячейка - константа 17 2 3 3" xfId="8180"/>
    <cellStyle name="Отдельная ячейка - константа 17 2 3 4" xfId="9294"/>
    <cellStyle name="Отдельная ячейка - константа 17 2 4" xfId="5560"/>
    <cellStyle name="Отдельная ячейка - константа 17 2 4 2" xfId="9293"/>
    <cellStyle name="Отдельная ячейка - константа 17 2 5" xfId="8179"/>
    <cellStyle name="Отдельная ячейка - константа 17 3" xfId="2472"/>
    <cellStyle name="Отдельная ячейка - константа 17 3 2" xfId="5561"/>
    <cellStyle name="Отдельная ячейка - константа 17 3 2 2" xfId="8182"/>
    <cellStyle name="Отдельная ячейка - константа 17 3 3" xfId="8253"/>
    <cellStyle name="Отдельная ячейка - константа 17 3 3 2" xfId="8183"/>
    <cellStyle name="Отдельная ячейка - константа 17 3 4" xfId="8181"/>
    <cellStyle name="Отдельная ячейка - константа 17 3 5" xfId="14098"/>
    <cellStyle name="Отдельная ячейка - константа 17 4" xfId="4339"/>
    <cellStyle name="Отдельная ячейка - константа 17 4 2" xfId="7711"/>
    <cellStyle name="Отдельная ячейка - константа 17 5" xfId="7493"/>
    <cellStyle name="Отдельная ячейка - константа 17 5 2" xfId="8549"/>
    <cellStyle name="Отдельная ячейка - константа 17 6" xfId="8178"/>
    <cellStyle name="Отдельная ячейка - константа 17 7" xfId="13611"/>
    <cellStyle name="Отдельная ячейка - константа 18" xfId="2473"/>
    <cellStyle name="Отдельная ячейка - константа 18 2" xfId="2474"/>
    <cellStyle name="Отдельная ячейка - константа 18 2 2" xfId="2475"/>
    <cellStyle name="Отдельная ячейка - константа 18 2 2 2" xfId="8990"/>
    <cellStyle name="Отдельная ячейка - константа 18 2 2 3" xfId="8550"/>
    <cellStyle name="Отдельная ячейка - константа 18 2 3" xfId="6543"/>
    <cellStyle name="Отдельная ячейка - константа 18 2 3 2" xfId="8991"/>
    <cellStyle name="Отдельная ячейка - константа 18 2 3 3" xfId="8986"/>
    <cellStyle name="Отдельная ячейка - константа 18 2 3 4" xfId="8989"/>
    <cellStyle name="Отдельная ячейка - константа 18 2 4" xfId="5562"/>
    <cellStyle name="Отдельная ячейка - константа 18 2 4 2" xfId="7712"/>
    <cellStyle name="Отдельная ячейка - константа 18 2 5" xfId="8987"/>
    <cellStyle name="Отдельная ячейка - константа 18 3" xfId="2476"/>
    <cellStyle name="Отдельная ячейка - константа 18 3 2" xfId="5563"/>
    <cellStyle name="Отдельная ячейка - константа 18 3 2 2" xfId="8994"/>
    <cellStyle name="Отдельная ячейка - константа 18 3 3" xfId="8254"/>
    <cellStyle name="Отдельная ячейка - константа 18 3 3 2" xfId="8993"/>
    <cellStyle name="Отдельная ячейка - константа 18 3 4" xfId="8551"/>
    <cellStyle name="Отдельная ячейка - константа 18 3 5" xfId="14099"/>
    <cellStyle name="Отдельная ячейка - константа 18 4" xfId="4340"/>
    <cellStyle name="Отдельная ячейка - константа 18 4 2" xfId="8552"/>
    <cellStyle name="Отдельная ячейка - константа 18 5" xfId="7494"/>
    <cellStyle name="Отдельная ячейка - константа 18 5 2" xfId="8996"/>
    <cellStyle name="Отдельная ячейка - константа 18 6" xfId="8988"/>
    <cellStyle name="Отдельная ячейка - константа 18 7" xfId="13612"/>
    <cellStyle name="Отдельная ячейка - константа 19" xfId="2477"/>
    <cellStyle name="Отдельная ячейка - константа 19 2" xfId="2478"/>
    <cellStyle name="Отдельная ячейка - константа 19 2 2" xfId="2479"/>
    <cellStyle name="Отдельная ячейка - константа 19 2 2 2" xfId="7713"/>
    <cellStyle name="Отдельная ячейка - константа 19 2 2 3" xfId="8992"/>
    <cellStyle name="Отдельная ячейка - константа 19 2 3" xfId="6544"/>
    <cellStyle name="Отдельная ячейка - константа 19 2 3 2" xfId="9000"/>
    <cellStyle name="Отдельная ячейка - константа 19 2 3 3" xfId="8999"/>
    <cellStyle name="Отдельная ячейка - константа 19 2 3 4" xfId="8553"/>
    <cellStyle name="Отдельная ячейка - константа 19 2 4" xfId="5564"/>
    <cellStyle name="Отдельная ячейка - константа 19 2 4 2" xfId="8554"/>
    <cellStyle name="Отдельная ячейка - константа 19 2 5" xfId="8997"/>
    <cellStyle name="Отдельная ячейка - константа 19 3" xfId="2480"/>
    <cellStyle name="Отдельная ячейка - константа 19 3 2" xfId="2481"/>
    <cellStyle name="Отдельная ячейка - константа 19 3 2 2" xfId="5565"/>
    <cellStyle name="Отдельная ячейка - константа 19 3 2 2 2" xfId="9003"/>
    <cellStyle name="Отдельная ячейка - константа 19 3 2 3" xfId="8255"/>
    <cellStyle name="Отдельная ячейка - константа 19 3 2 3 2" xfId="8998"/>
    <cellStyle name="Отдельная ячейка - константа 19 3 2 4" xfId="9001"/>
    <cellStyle name="Отдельная ячейка - константа 19 3 2 5" xfId="14100"/>
    <cellStyle name="Отдельная ячейка - константа 19 3 3" xfId="6545"/>
    <cellStyle name="Отдельная ячейка - константа 19 3 3 2" xfId="8555"/>
    <cellStyle name="Отдельная ячейка - константа 19 3 3 3" xfId="7714"/>
    <cellStyle name="Отдельная ячейка - константа 19 3 4" xfId="9006"/>
    <cellStyle name="Отдельная ячейка - константа 19 3 5" xfId="9005"/>
    <cellStyle name="Отдельная ячейка - константа 19 3 6" xfId="9002"/>
    <cellStyle name="Отдельная ячейка - константа 19 4" xfId="4341"/>
    <cellStyle name="Отдельная ячейка - константа 19 4 2" xfId="8556"/>
    <cellStyle name="Отдельная ячейка - константа 19 5" xfId="7495"/>
    <cellStyle name="Отдельная ячейка - константа 19 5 2" xfId="9008"/>
    <cellStyle name="Отдельная ячейка - константа 19 6" xfId="8995"/>
    <cellStyle name="Отдельная ячейка - константа 19 7" xfId="13613"/>
    <cellStyle name="Отдельная ячейка - константа 2" xfId="2482"/>
    <cellStyle name="Отдельная ячейка - константа 2 10" xfId="2483"/>
    <cellStyle name="Отдельная ячейка - константа 2 10 2" xfId="5567"/>
    <cellStyle name="Отдельная ячейка - константа 2 10 2 2" xfId="9004"/>
    <cellStyle name="Отдельная ячейка - константа 2 10 3" xfId="8256"/>
    <cellStyle name="Отдельная ячейка - константа 2 10 3 2" xfId="7715"/>
    <cellStyle name="Отдельная ячейка - константа 2 10 4" xfId="9009"/>
    <cellStyle name="Отдельная ячейка - константа 2 10 5" xfId="14101"/>
    <cellStyle name="Отдельная ячейка - константа 2 11" xfId="5566"/>
    <cellStyle name="Отдельная ячейка - константа 2 11 2" xfId="9012"/>
    <cellStyle name="Отдельная ячейка - константа 2 11 3" xfId="9011"/>
    <cellStyle name="Отдельная ячейка - константа 2 11 4" xfId="8558"/>
    <cellStyle name="Отдельная ячейка - константа 2 11 5" xfId="8557"/>
    <cellStyle name="Отдельная ячейка - константа 2 12" xfId="4342"/>
    <cellStyle name="Отдельная ячейка - константа 2 12 2" xfId="9014"/>
    <cellStyle name="Отдельная ячейка - константа 2 13" xfId="7496"/>
    <cellStyle name="Отдельная ячейка - константа 2 14" xfId="9007"/>
    <cellStyle name="Отдельная ячейка - константа 2 15" xfId="13614"/>
    <cellStyle name="Отдельная ячейка - константа 2 2" xfId="2484"/>
    <cellStyle name="Отдельная ячейка - константа 2 2 10" xfId="2485"/>
    <cellStyle name="Отдельная ячейка - константа 2 2 10 2" xfId="5568"/>
    <cellStyle name="Отдельная ячейка - константа 2 2 10 2 2" xfId="9010"/>
    <cellStyle name="Отдельная ячейка - константа 2 2 10 3" xfId="7716"/>
    <cellStyle name="Отдельная ячейка - константа 2 2 10 4" xfId="9015"/>
    <cellStyle name="Отдельная ячейка - константа 2 2 11" xfId="4343"/>
    <cellStyle name="Отдельная ячейка - константа 2 2 11 2" xfId="8559"/>
    <cellStyle name="Отдельная ячейка - константа 2 2 12" xfId="9013"/>
    <cellStyle name="Отдельная ячейка - константа 2 2 2" xfId="2486"/>
    <cellStyle name="Отдельная ячейка - константа 2 2 2 2" xfId="2487"/>
    <cellStyle name="Отдельная ячейка - константа 2 2 2 2 2" xfId="8560"/>
    <cellStyle name="Отдельная ячейка - константа 2 2 2 2 3" xfId="9017"/>
    <cellStyle name="Отдельная ячейка - константа 2 2 2 3" xfId="6546"/>
    <cellStyle name="Отдельная ячейка - константа 2 2 2 3 2" xfId="8847"/>
    <cellStyle name="Отдельная ячейка - константа 2 2 2 3 2 2" xfId="9019"/>
    <cellStyle name="Отдельная ячейка - константа 2 2 2 3 3" xfId="9021"/>
    <cellStyle name="Отдельная ячейка - константа 2 2 2 3 4" xfId="9020"/>
    <cellStyle name="Отдельная ячейка - константа 2 2 2 3 5" xfId="14432"/>
    <cellStyle name="Отдельная ячейка - константа 2 2 2 4" xfId="4344"/>
    <cellStyle name="Отдельная ячейка - константа 2 2 2 4 2" xfId="9016"/>
    <cellStyle name="Отдельная ячейка - константа 2 2 2 5" xfId="7497"/>
    <cellStyle name="Отдельная ячейка - константа 2 2 2 6" xfId="9018"/>
    <cellStyle name="Отдельная ячейка - константа 2 2 2 7" xfId="13615"/>
    <cellStyle name="Отдельная ячейка - константа 2 2 3" xfId="2488"/>
    <cellStyle name="Отдельная ячейка - константа 2 2 3 2" xfId="2489"/>
    <cellStyle name="Отдельная ячейка - константа 2 2 3 2 2" xfId="9022"/>
    <cellStyle name="Отдельная ячейка - константа 2 2 3 2 3" xfId="9023"/>
    <cellStyle name="Отдельная ячейка - константа 2 2 3 3" xfId="6547"/>
    <cellStyle name="Отдельная ячейка - константа 2 2 3 3 2" xfId="8848"/>
    <cellStyle name="Отдельная ячейка - константа 2 2 3 3 2 2" xfId="8562"/>
    <cellStyle name="Отдельная ячейка - константа 2 2 3 3 3" xfId="8563"/>
    <cellStyle name="Отдельная ячейка - константа 2 2 3 3 4" xfId="7717"/>
    <cellStyle name="Отдельная ячейка - константа 2 2 3 3 5" xfId="14433"/>
    <cellStyle name="Отдельная ячейка - константа 2 2 3 4" xfId="4345"/>
    <cellStyle name="Отдельная ячейка - константа 2 2 3 4 2" xfId="9026"/>
    <cellStyle name="Отдельная ячейка - константа 2 2 3 5" xfId="7498"/>
    <cellStyle name="Отдельная ячейка - константа 2 2 3 6" xfId="8561"/>
    <cellStyle name="Отдельная ячейка - константа 2 2 3 7" xfId="13616"/>
    <cellStyle name="Отдельная ячейка - константа 2 2 4" xfId="2490"/>
    <cellStyle name="Отдельная ячейка - константа 2 2 4 2" xfId="2491"/>
    <cellStyle name="Отдельная ячейка - константа 2 2 4 2 2" xfId="9025"/>
    <cellStyle name="Отдельная ячейка - константа 2 2 4 2 3" xfId="9028"/>
    <cellStyle name="Отдельная ячейка - константа 2 2 4 3" xfId="6548"/>
    <cellStyle name="Отдельная ячейка - константа 2 2 4 3 2" xfId="8849"/>
    <cellStyle name="Отдельная ячейка - константа 2 2 4 3 2 2" xfId="9029"/>
    <cellStyle name="Отдельная ячейка - константа 2 2 4 3 3" xfId="9031"/>
    <cellStyle name="Отдельная ячейка - константа 2 2 4 3 4" xfId="9030"/>
    <cellStyle name="Отдельная ячейка - константа 2 2 4 3 5" xfId="14434"/>
    <cellStyle name="Отдельная ячейка - константа 2 2 4 4" xfId="4346"/>
    <cellStyle name="Отдельная ячейка - константа 2 2 4 4 2" xfId="9024"/>
    <cellStyle name="Отдельная ячейка - константа 2 2 4 5" xfId="7499"/>
    <cellStyle name="Отдельная ячейка - константа 2 2 4 6" xfId="9027"/>
    <cellStyle name="Отдельная ячейка - константа 2 2 4 7" xfId="13617"/>
    <cellStyle name="Отдельная ячейка - константа 2 2 5" xfId="2492"/>
    <cellStyle name="Отдельная ячейка - константа 2 2 5 2" xfId="2493"/>
    <cellStyle name="Отдельная ячейка - константа 2 2 5 2 2" xfId="9034"/>
    <cellStyle name="Отдельная ячейка - константа 2 2 5 2 3" xfId="8566"/>
    <cellStyle name="Отдельная ячейка - константа 2 2 5 3" xfId="6549"/>
    <cellStyle name="Отдельная ячейка - константа 2 2 5 3 2" xfId="8850"/>
    <cellStyle name="Отдельная ячейка - константа 2 2 5 3 2 2" xfId="9036"/>
    <cellStyle name="Отдельная ячейка - константа 2 2 5 3 3" xfId="9033"/>
    <cellStyle name="Отдельная ячейка - константа 2 2 5 3 4" xfId="9035"/>
    <cellStyle name="Отдельная ячейка - константа 2 2 5 3 5" xfId="14435"/>
    <cellStyle name="Отдельная ячейка - константа 2 2 5 4" xfId="4347"/>
    <cellStyle name="Отдельная ячейка - константа 2 2 5 4 2" xfId="9038"/>
    <cellStyle name="Отдельная ячейка - константа 2 2 5 5" xfId="7500"/>
    <cellStyle name="Отдельная ячейка - константа 2 2 5 6" xfId="8565"/>
    <cellStyle name="Отдельная ячейка - константа 2 2 5 7" xfId="13618"/>
    <cellStyle name="Отдельная ячейка - константа 2 2 6" xfId="2494"/>
    <cellStyle name="Отдельная ячейка - константа 2 2 6 2" xfId="2495"/>
    <cellStyle name="Отдельная ячейка - константа 2 2 6 2 2" xfId="9032"/>
    <cellStyle name="Отдельная ячейка - константа 2 2 6 2 3" xfId="9039"/>
    <cellStyle name="Отдельная ячейка - константа 2 2 6 3" xfId="6550"/>
    <cellStyle name="Отдельная ячейка - константа 2 2 6 3 2" xfId="8851"/>
    <cellStyle name="Отдельная ячейка - константа 2 2 6 3 2 2" xfId="8569"/>
    <cellStyle name="Отдельная ячейка - константа 2 2 6 3 3" xfId="9042"/>
    <cellStyle name="Отдельная ячейка - константа 2 2 6 3 4" xfId="8568"/>
    <cellStyle name="Отдельная ячейка - константа 2 2 6 3 5" xfId="14436"/>
    <cellStyle name="Отдельная ячейка - константа 2 2 6 4" xfId="4348"/>
    <cellStyle name="Отдельная ячейка - константа 2 2 6 4 2" xfId="9043"/>
    <cellStyle name="Отдельная ячейка - константа 2 2 6 5" xfId="7501"/>
    <cellStyle name="Отдельная ячейка - константа 2 2 6 6" xfId="9037"/>
    <cellStyle name="Отдельная ячейка - константа 2 2 6 7" xfId="13619"/>
    <cellStyle name="Отдельная ячейка - константа 2 2 7" xfId="2496"/>
    <cellStyle name="Отдельная ячейка - константа 2 2 7 2" xfId="2497"/>
    <cellStyle name="Отдельная ячейка - константа 2 2 7 2 2" xfId="8570"/>
    <cellStyle name="Отдельная ячейка - константа 2 2 7 2 3" xfId="9041"/>
    <cellStyle name="Отдельная ячейка - константа 2 2 7 3" xfId="6551"/>
    <cellStyle name="Отдельная ячейка - константа 2 2 7 3 2" xfId="8852"/>
    <cellStyle name="Отдельная ячейка - константа 2 2 7 3 2 2" xfId="9047"/>
    <cellStyle name="Отдельная ячейка - константа 2 2 7 3 3" xfId="9048"/>
    <cellStyle name="Отдельная ячейка - константа 2 2 7 3 4" xfId="9046"/>
    <cellStyle name="Отдельная ячейка - константа 2 2 7 3 5" xfId="14437"/>
    <cellStyle name="Отдельная ячейка - константа 2 2 7 4" xfId="4349"/>
    <cellStyle name="Отдельная ячейка - константа 2 2 7 4 2" xfId="9045"/>
    <cellStyle name="Отдельная ячейка - константа 2 2 7 5" xfId="7502"/>
    <cellStyle name="Отдельная ячейка - константа 2 2 7 6" xfId="9044"/>
    <cellStyle name="Отдельная ячейка - константа 2 2 7 7" xfId="13620"/>
    <cellStyle name="Отдельная ячейка - константа 2 2 8" xfId="2498"/>
    <cellStyle name="Отдельная ячейка - константа 2 2 8 2" xfId="2499"/>
    <cellStyle name="Отдельная ячейка - константа 2 2 8 2 2" xfId="7721"/>
    <cellStyle name="Отдельная ячейка - константа 2 2 8 2 3" xfId="9040"/>
    <cellStyle name="Отдельная ячейка - константа 2 2 8 3" xfId="6552"/>
    <cellStyle name="Отдельная ячейка - константа 2 2 8 3 2" xfId="8853"/>
    <cellStyle name="Отдельная ячейка - константа 2 2 8 3 2 2" xfId="9051"/>
    <cellStyle name="Отдельная ячейка - константа 2 2 8 3 3" xfId="9050"/>
    <cellStyle name="Отдельная ячейка - константа 2 2 8 3 4" xfId="8572"/>
    <cellStyle name="Отдельная ячейка - константа 2 2 8 3 5" xfId="14438"/>
    <cellStyle name="Отдельная ячейка - константа 2 2 8 4" xfId="4350"/>
    <cellStyle name="Отдельная ячейка - константа 2 2 8 4 2" xfId="8573"/>
    <cellStyle name="Отдельная ячейка - константа 2 2 8 5" xfId="7503"/>
    <cellStyle name="Отдельная ячейка - константа 2 2 8 6" xfId="9049"/>
    <cellStyle name="Отдельная ячейка - константа 2 2 8 7" xfId="13621"/>
    <cellStyle name="Отдельная ячейка - константа 2 2 9" xfId="2500"/>
    <cellStyle name="Отдельная ячейка - константа 2 2 9 2" xfId="2501"/>
    <cellStyle name="Отдельная ячейка - константа 2 2 9 2 2" xfId="5569"/>
    <cellStyle name="Отдельная ячейка - константа 2 2 9 2 2 2" xfId="9055"/>
    <cellStyle name="Отдельная ячейка - константа 2 2 9 2 3" xfId="9052"/>
    <cellStyle name="Отдельная ячейка - константа 2 2 9 2 4" xfId="9054"/>
    <cellStyle name="Отдельная ячейка - константа 2 2 9 3" xfId="6553"/>
    <cellStyle name="Отдельная ячейка - константа 2 2 9 3 2" xfId="9056"/>
    <cellStyle name="Отдельная ячейка - константа 2 2 9 3 3" xfId="8575"/>
    <cellStyle name="Отдельная ячейка - константа 2 2 9 4" xfId="9057"/>
    <cellStyle name="Отдельная ячейка - константа 2 2 9 5" xfId="9058"/>
    <cellStyle name="Отдельная ячейка - константа 2 2 9 6" xfId="9053"/>
    <cellStyle name="Отдельная ячейка - константа 2 2_10470_35589_Расчет показателей КФМ" xfId="2502"/>
    <cellStyle name="Отдельная ячейка - константа 2 3" xfId="2503"/>
    <cellStyle name="Отдельная ячейка - константа 2 3 2" xfId="2504"/>
    <cellStyle name="Отдельная ячейка - константа 2 3 2 2" xfId="9061"/>
    <cellStyle name="Отдельная ячейка - константа 2 3 2 3" xfId="8578"/>
    <cellStyle name="Отдельная ячейка - константа 2 3 3" xfId="6554"/>
    <cellStyle name="Отдельная ячейка - константа 2 3 3 2" xfId="8854"/>
    <cellStyle name="Отдельная ячейка - константа 2 3 3 2 2" xfId="9063"/>
    <cellStyle name="Отдельная ячейка - константа 2 3 3 3" xfId="9060"/>
    <cellStyle name="Отдельная ячейка - константа 2 3 3 4" xfId="9062"/>
    <cellStyle name="Отдельная ячейка - константа 2 3 3 5" xfId="14439"/>
    <cellStyle name="Отдельная ячейка - константа 2 3 4" xfId="4351"/>
    <cellStyle name="Отдельная ячейка - константа 2 3 4 2" xfId="9065"/>
    <cellStyle name="Отдельная ячейка - константа 2 3 5" xfId="7504"/>
    <cellStyle name="Отдельная ячейка - константа 2 3 6" xfId="8577"/>
    <cellStyle name="Отдельная ячейка - константа 2 3 7" xfId="13622"/>
    <cellStyle name="Отдельная ячейка - константа 2 4" xfId="2505"/>
    <cellStyle name="Отдельная ячейка - константа 2 4 2" xfId="2506"/>
    <cellStyle name="Отдельная ячейка - константа 2 4 2 2" xfId="5570"/>
    <cellStyle name="Отдельная ячейка - константа 2 4 2 2 2" xfId="9059"/>
    <cellStyle name="Отдельная ячейка - константа 2 4 2 3" xfId="8580"/>
    <cellStyle name="Отдельная ячейка - константа 2 4 2 4" xfId="9066"/>
    <cellStyle name="Отдельная ячейка - константа 2 4 3" xfId="2507"/>
    <cellStyle name="Отдельная ячейка - константа 2 4 3 2" xfId="5571"/>
    <cellStyle name="Отдельная ячейка - константа 2 4 3 2 2" xfId="9069"/>
    <cellStyle name="Отдельная ячейка - константа 2 4 3 3" xfId="9070"/>
    <cellStyle name="Отдельная ячейка - константа 2 4 3 4" xfId="8581"/>
    <cellStyle name="Отдельная ячейка - константа 2 4 4" xfId="4352"/>
    <cellStyle name="Отдельная ячейка - константа 2 4 4 2" xfId="9071"/>
    <cellStyle name="Отдельная ячейка - константа 2 4 5" xfId="9064"/>
    <cellStyle name="Отдельная ячейка - константа 2 5" xfId="2508"/>
    <cellStyle name="Отдельная ячейка - константа 2 5 2" xfId="2509"/>
    <cellStyle name="Отдельная ячейка - константа 2 5 2 2" xfId="5572"/>
    <cellStyle name="Отдельная ячейка - константа 2 5 2 2 2" xfId="9072"/>
    <cellStyle name="Отдельная ячейка - константа 2 5 2 3" xfId="9074"/>
    <cellStyle name="Отдельная ячейка - константа 2 5 2 4" xfId="9073"/>
    <cellStyle name="Отдельная ячейка - константа 2 5 3" xfId="2510"/>
    <cellStyle name="Отдельная ячейка - константа 2 5 3 2" xfId="5573"/>
    <cellStyle name="Отдельная ячейка - константа 2 5 3 2 2" xfId="8583"/>
    <cellStyle name="Отдельная ячейка - константа 2 5 3 3" xfId="9076"/>
    <cellStyle name="Отдельная ячейка - константа 2 5 3 4" xfId="9067"/>
    <cellStyle name="Отдельная ячейка - константа 2 5 4" xfId="4353"/>
    <cellStyle name="Отдельная ячейка - константа 2 5 4 2" xfId="8584"/>
    <cellStyle name="Отдельная ячейка - константа 2 5 5" xfId="9068"/>
    <cellStyle name="Отдельная ячейка - константа 2 6" xfId="2511"/>
    <cellStyle name="Отдельная ячейка - константа 2 6 2" xfId="2512"/>
    <cellStyle name="Отдельная ячейка - константа 2 6 2 2" xfId="5574"/>
    <cellStyle name="Отдельная ячейка - константа 2 6 2 2 2" xfId="9079"/>
    <cellStyle name="Отдельная ячейка - константа 2 6 2 3" xfId="9075"/>
    <cellStyle name="Отдельная ячейка - константа 2 6 2 4" xfId="9078"/>
    <cellStyle name="Отдельная ячейка - константа 2 6 3" xfId="2513"/>
    <cellStyle name="Отдельная ячейка - константа 2 6 3 2" xfId="5575"/>
    <cellStyle name="Отдельная ячейка - константа 2 6 3 2 2" xfId="9081"/>
    <cellStyle name="Отдельная ячейка - константа 2 6 3 3" xfId="9080"/>
    <cellStyle name="Отдельная ячейка - константа 2 6 3 4" xfId="7725"/>
    <cellStyle name="Отдельная ячейка - константа 2 6 4" xfId="4354"/>
    <cellStyle name="Отдельная ячейка - константа 2 6 4 2" xfId="7726"/>
    <cellStyle name="Отдельная ячейка - константа 2 6 5" xfId="9077"/>
    <cellStyle name="Отдельная ячейка - константа 2 7" xfId="2514"/>
    <cellStyle name="Отдельная ячейка - константа 2 7 2" xfId="2515"/>
    <cellStyle name="Отдельная ячейка - константа 2 7 2 2" xfId="5576"/>
    <cellStyle name="Отдельная ячейка - константа 2 7 2 2 2" xfId="7727"/>
    <cellStyle name="Отдельная ячейка - константа 2 7 2 3" xfId="9085"/>
    <cellStyle name="Отдельная ячейка - константа 2 7 2 4" xfId="9082"/>
    <cellStyle name="Отдельная ячейка - константа 2 7 3" xfId="2516"/>
    <cellStyle name="Отдельная ячейка - константа 2 7 3 2" xfId="5577"/>
    <cellStyle name="Отдельная ячейка - константа 2 7 3 2 2" xfId="8585"/>
    <cellStyle name="Отдельная ячейка - константа 2 7 3 3" xfId="9087"/>
    <cellStyle name="Отдельная ячейка - константа 2 7 3 4" xfId="9084"/>
    <cellStyle name="Отдельная ячейка - константа 2 7 4" xfId="4355"/>
    <cellStyle name="Отдельная ячейка - константа 2 7 4 2" xfId="9086"/>
    <cellStyle name="Отдельная ячейка - константа 2 7 5" xfId="9083"/>
    <cellStyle name="Отдельная ячейка - константа 2 8" xfId="2517"/>
    <cellStyle name="Отдельная ячейка - константа 2 8 2" xfId="2518"/>
    <cellStyle name="Отдельная ячейка - константа 2 8 2 2" xfId="5578"/>
    <cellStyle name="Отдельная ячейка - константа 2 8 2 2 2" xfId="9088"/>
    <cellStyle name="Отдельная ячейка - константа 2 8 2 3" xfId="8587"/>
    <cellStyle name="Отдельная ячейка - константа 2 8 2 4" xfId="9089"/>
    <cellStyle name="Отдельная ячейка - константа 2 8 3" xfId="2519"/>
    <cellStyle name="Отдельная ячейка - константа 2 8 3 2" xfId="5579"/>
    <cellStyle name="Отдельная ячейка - константа 2 8 3 2 2" xfId="9090"/>
    <cellStyle name="Отдельная ячейка - константа 2 8 3 3" xfId="8588"/>
    <cellStyle name="Отдельная ячейка - константа 2 8 3 4" xfId="9091"/>
    <cellStyle name="Отдельная ячейка - константа 2 8 4" xfId="4356"/>
    <cellStyle name="Отдельная ячейка - константа 2 8 4 2" xfId="9092"/>
    <cellStyle name="Отдельная ячейка - константа 2 8 5" xfId="8586"/>
    <cellStyle name="Отдельная ячейка - константа 2 9" xfId="2520"/>
    <cellStyle name="Отдельная ячейка - константа 2 9 2" xfId="2521"/>
    <cellStyle name="Отдельная ячейка - константа 2 9 2 2" xfId="5580"/>
    <cellStyle name="Отдельная ячейка - константа 2 9 2 2 2" xfId="9096"/>
    <cellStyle name="Отдельная ячейка - константа 2 9 2 3" xfId="9097"/>
    <cellStyle name="Отдельная ячейка - константа 2 9 2 4" xfId="9095"/>
    <cellStyle name="Отдельная ячейка - константа 2 9 3" xfId="2522"/>
    <cellStyle name="Отдельная ячейка - константа 2 9 3 2" xfId="5581"/>
    <cellStyle name="Отдельная ячейка - константа 2 9 3 2 2" xfId="9099"/>
    <cellStyle name="Отдельная ячейка - константа 2 9 3 3" xfId="9098"/>
    <cellStyle name="Отдельная ячейка - константа 2 9 3 4" xfId="9094"/>
    <cellStyle name="Отдельная ячейка - константа 2 9 4" xfId="4357"/>
    <cellStyle name="Отдельная ячейка - константа 2 9 4 2" xfId="8589"/>
    <cellStyle name="Отдельная ячейка - константа 2 9 5" xfId="8591"/>
    <cellStyle name="Отдельная ячейка - константа 2_10470_35589_Расчет показателей КФМ" xfId="2523"/>
    <cellStyle name="Отдельная ячейка - константа 20" xfId="2524"/>
    <cellStyle name="Отдельная ячейка - константа 20 2" xfId="2525"/>
    <cellStyle name="Отдельная ячейка - константа 20 2 2" xfId="2526"/>
    <cellStyle name="Отдельная ячейка - константа 20 2 2 2" xfId="8594"/>
    <cellStyle name="Отдельная ячейка - константа 20 2 2 3" xfId="9100"/>
    <cellStyle name="Отдельная ячейка - константа 20 2 3" xfId="6555"/>
    <cellStyle name="Отдельная ячейка - константа 20 2 3 2" xfId="8595"/>
    <cellStyle name="Отдельная ячейка - константа 20 2 3 3" xfId="9102"/>
    <cellStyle name="Отдельная ячейка - константа 20 2 3 4" xfId="9101"/>
    <cellStyle name="Отдельная ячейка - константа 20 2 4" xfId="5582"/>
    <cellStyle name="Отдельная ячейка - константа 20 2 4 2" xfId="8596"/>
    <cellStyle name="Отдельная ячейка - константа 20 2 5" xfId="8593"/>
    <cellStyle name="Отдельная ячейка - константа 20 3" xfId="2527"/>
    <cellStyle name="Отдельная ячейка - константа 20 3 2" xfId="5583"/>
    <cellStyle name="Отдельная ячейка - константа 20 3 2 2" xfId="8597"/>
    <cellStyle name="Отдельная ячейка - константа 20 3 3" xfId="8259"/>
    <cellStyle name="Отдельная ячейка - константа 20 3 3 2" xfId="9104"/>
    <cellStyle name="Отдельная ячейка - константа 20 3 4" xfId="9103"/>
    <cellStyle name="Отдельная ячейка - константа 20 3 5" xfId="14102"/>
    <cellStyle name="Отдельная ячейка - константа 20 4" xfId="4358"/>
    <cellStyle name="Отдельная ячейка - константа 20 4 2" xfId="8598"/>
    <cellStyle name="Отдельная ячейка - константа 20 5" xfId="7507"/>
    <cellStyle name="Отдельная ячейка - константа 20 5 2" xfId="9105"/>
    <cellStyle name="Отдельная ячейка - константа 20 6" xfId="9093"/>
    <cellStyle name="Отдельная ячейка - константа 20 7" xfId="13623"/>
    <cellStyle name="Отдельная ячейка - константа 21" xfId="2528"/>
    <cellStyle name="Отдельная ячейка - константа 21 2" xfId="2529"/>
    <cellStyle name="Отдельная ячейка - константа 21 2 2" xfId="2530"/>
    <cellStyle name="Отдельная ячейка - константа 21 2 2 2" xfId="9107"/>
    <cellStyle name="Отдельная ячейка - константа 21 2 2 3" xfId="8600"/>
    <cellStyle name="Отдельная ячейка - константа 21 2 3" xfId="6556"/>
    <cellStyle name="Отдельная ячейка - константа 21 2 3 2" xfId="9108"/>
    <cellStyle name="Отдельная ячейка - константа 21 2 3 3" xfId="8602"/>
    <cellStyle name="Отдельная ячейка - константа 21 2 3 4" xfId="8601"/>
    <cellStyle name="Отдельная ячейка - константа 21 2 4" xfId="5584"/>
    <cellStyle name="Отдельная ячейка - константа 21 2 4 2" xfId="9109"/>
    <cellStyle name="Отдельная ячейка - константа 21 2 5" xfId="9106"/>
    <cellStyle name="Отдельная ячейка - константа 21 3" xfId="2531"/>
    <cellStyle name="Отдельная ячейка - константа 21 3 2" xfId="5585"/>
    <cellStyle name="Отдельная ячейка - константа 21 3 2 2" xfId="9112"/>
    <cellStyle name="Отдельная ячейка - константа 21 3 3" xfId="8260"/>
    <cellStyle name="Отдельная ячейка - константа 21 3 3 2" xfId="9113"/>
    <cellStyle name="Отдельная ячейка - константа 21 3 4" xfId="8605"/>
    <cellStyle name="Отдельная ячейка - константа 21 3 5" xfId="14103"/>
    <cellStyle name="Отдельная ячейка - константа 21 4" xfId="4359"/>
    <cellStyle name="Отдельная ячейка - константа 21 4 2" xfId="9114"/>
    <cellStyle name="Отдельная ячейка - константа 21 5" xfId="7508"/>
    <cellStyle name="Отдельная ячейка - константа 21 5 2" xfId="9111"/>
    <cellStyle name="Отдельная ячейка - константа 21 6" xfId="8599"/>
    <cellStyle name="Отдельная ячейка - константа 21 7" xfId="13624"/>
    <cellStyle name="Отдельная ячейка - константа 22" xfId="2532"/>
    <cellStyle name="Отдельная ячейка - константа 22 2" xfId="4360"/>
    <cellStyle name="Отдельная ячейка - константа 22 2 2" xfId="9115"/>
    <cellStyle name="Отдельная ячейка - константа 22 3" xfId="8603"/>
    <cellStyle name="Отдельная ячейка - константа 22 4" xfId="9116"/>
    <cellStyle name="Отдельная ячейка - константа 23" xfId="2533"/>
    <cellStyle name="Отдельная ячейка - константа 23 2" xfId="4361"/>
    <cellStyle name="Отдельная ячейка - константа 23 2 2" xfId="9110"/>
    <cellStyle name="Отдельная ячейка - константа 23 3" xfId="8607"/>
    <cellStyle name="Отдельная ячейка - константа 23 4" xfId="9117"/>
    <cellStyle name="Отдельная ячейка - константа 24" xfId="2534"/>
    <cellStyle name="Отдельная ячейка - константа 24 2" xfId="5586"/>
    <cellStyle name="Отдельная ячейка - константа 24 2 2" xfId="8608"/>
    <cellStyle name="Отдельная ячейка - константа 24 3" xfId="9119"/>
    <cellStyle name="Отдельная ячейка - константа 24 4" xfId="9118"/>
    <cellStyle name="Отдельная ячейка - константа 25" xfId="2535"/>
    <cellStyle name="Отдельная ячейка - константа 25 2" xfId="5587"/>
    <cellStyle name="Отдельная ячейка - константа 25 2 2" xfId="9120"/>
    <cellStyle name="Отдельная ячейка - константа 25 3" xfId="8610"/>
    <cellStyle name="Отдельная ячейка - константа 25 4" xfId="8609"/>
    <cellStyle name="Отдельная ячейка - константа 26" xfId="2536"/>
    <cellStyle name="Отдельная ячейка - константа 26 2" xfId="5588"/>
    <cellStyle name="Отдельная ячейка - константа 26 2 2" xfId="8611"/>
    <cellStyle name="Отдельная ячейка - константа 26 3" xfId="9122"/>
    <cellStyle name="Отдельная ячейка - константа 26 4" xfId="9121"/>
    <cellStyle name="Отдельная ячейка - константа 27" xfId="2537"/>
    <cellStyle name="Отдельная ячейка - константа 27 2" xfId="5589"/>
    <cellStyle name="Отдельная ячейка - константа 27 2 2" xfId="9123"/>
    <cellStyle name="Отдельная ячейка - константа 27 3" xfId="8613"/>
    <cellStyle name="Отдельная ячейка - константа 27 4" xfId="8612"/>
    <cellStyle name="Отдельная ячейка - константа 28" xfId="2538"/>
    <cellStyle name="Отдельная ячейка - константа 28 2" xfId="5590"/>
    <cellStyle name="Отдельная ячейка - константа 28 2 2" xfId="8614"/>
    <cellStyle name="Отдельная ячейка - константа 28 3" xfId="9125"/>
    <cellStyle name="Отдельная ячейка - константа 28 4" xfId="9124"/>
    <cellStyle name="Отдельная ячейка - константа 29" xfId="2539"/>
    <cellStyle name="Отдельная ячейка - константа 29 2" xfId="5591"/>
    <cellStyle name="Отдельная ячейка - константа 29 2 2" xfId="9126"/>
    <cellStyle name="Отдельная ячейка - константа 29 3" xfId="8616"/>
    <cellStyle name="Отдельная ячейка - константа 29 4" xfId="8615"/>
    <cellStyle name="Отдельная ячейка - константа 3" xfId="2540"/>
    <cellStyle name="Отдельная ячейка - константа 3 2" xfId="2541"/>
    <cellStyle name="Отдельная ячейка - константа 3 2 2" xfId="2542"/>
    <cellStyle name="Отдельная ячейка - константа 3 2 2 2" xfId="9131"/>
    <cellStyle name="Отдельная ячейка - константа 3 2 2 3" xfId="9130"/>
    <cellStyle name="Отдельная ячейка - константа 3 2 3" xfId="6557"/>
    <cellStyle name="Отдельная ячейка - константа 3 2 3 2" xfId="8855"/>
    <cellStyle name="Отдельная ячейка - константа 3 2 3 2 2" xfId="9129"/>
    <cellStyle name="Отдельная ячейка - константа 3 2 3 3" xfId="9134"/>
    <cellStyle name="Отдельная ячейка - константа 3 2 3 4" xfId="9132"/>
    <cellStyle name="Отдельная ячейка - константа 3 2 3 5" xfId="14440"/>
    <cellStyle name="Отдельная ячейка - константа 3 2 4" xfId="5593"/>
    <cellStyle name="Отдельная ячейка - константа 3 2 4 2" xfId="9133"/>
    <cellStyle name="Отдельная ячейка - константа 3 2 5" xfId="8261"/>
    <cellStyle name="Отдельная ячейка - константа 3 2 6" xfId="8619"/>
    <cellStyle name="Отдельная ячейка - константа 3 2 7" xfId="14104"/>
    <cellStyle name="Отдельная ячейка - константа 3 3" xfId="2543"/>
    <cellStyle name="Отдельная ячейка - константа 3 3 2" xfId="5594"/>
    <cellStyle name="Отдельная ячейка - константа 3 3 2 2" xfId="9135"/>
    <cellStyle name="Отдельная ячейка - константа 3 3 3" xfId="8262"/>
    <cellStyle name="Отдельная ячейка - константа 3 3 3 2" xfId="9128"/>
    <cellStyle name="Отдельная ячейка - константа 3 3 4" xfId="8617"/>
    <cellStyle name="Отдельная ячейка - константа 3 3 5" xfId="14105"/>
    <cellStyle name="Отдельная ячейка - константа 3 4" xfId="5592"/>
    <cellStyle name="Отдельная ячейка - константа 3 4 2" xfId="9136"/>
    <cellStyle name="Отдельная ячейка - константа 3 4 3" xfId="8622"/>
    <cellStyle name="Отдельная ячейка - константа 3 4 4" xfId="9137"/>
    <cellStyle name="Отдельная ячейка - константа 3 4 5" xfId="8621"/>
    <cellStyle name="Отдельная ячейка - константа 3 5" xfId="4362"/>
    <cellStyle name="Отдельная ячейка - константа 3 5 2" xfId="8623"/>
    <cellStyle name="Отдельная ячейка - константа 3 6" xfId="7511"/>
    <cellStyle name="Отдельная ячейка - константа 3 7" xfId="9127"/>
    <cellStyle name="Отдельная ячейка - константа 3 8" xfId="13625"/>
    <cellStyle name="Отдельная ячейка - константа 30" xfId="2544"/>
    <cellStyle name="Отдельная ячейка - константа 30 2" xfId="5595"/>
    <cellStyle name="Отдельная ячейка - константа 30 2 2" xfId="8624"/>
    <cellStyle name="Отдельная ячейка - константа 30 3" xfId="9139"/>
    <cellStyle name="Отдельная ячейка - константа 30 4" xfId="9138"/>
    <cellStyle name="Отдельная ячейка - константа 31" xfId="2545"/>
    <cellStyle name="Отдельная ячейка - константа 31 2" xfId="5596"/>
    <cellStyle name="Отдельная ячейка - константа 31 2 2" xfId="9140"/>
    <cellStyle name="Отдельная ячейка - константа 31 3" xfId="8626"/>
    <cellStyle name="Отдельная ячейка - константа 31 4" xfId="8625"/>
    <cellStyle name="Отдельная ячейка - константа 32" xfId="2546"/>
    <cellStyle name="Отдельная ячейка - константа 32 2" xfId="5597"/>
    <cellStyle name="Отдельная ячейка - константа 32 2 2" xfId="8627"/>
    <cellStyle name="Отдельная ячейка - константа 32 3" xfId="9142"/>
    <cellStyle name="Отдельная ячейка - константа 32 4" xfId="9141"/>
    <cellStyle name="Отдельная ячейка - константа 33" xfId="2547"/>
    <cellStyle name="Отдельная ячейка - константа 33 2" xfId="5598"/>
    <cellStyle name="Отдельная ячейка - константа 33 2 2" xfId="9143"/>
    <cellStyle name="Отдельная ячейка - константа 33 3" xfId="8629"/>
    <cellStyle name="Отдельная ячейка - константа 33 4" xfId="8628"/>
    <cellStyle name="Отдельная ячейка - константа 34" xfId="2548"/>
    <cellStyle name="Отдельная ячейка - константа 34 2" xfId="5599"/>
    <cellStyle name="Отдельная ячейка - константа 34 2 2" xfId="8630"/>
    <cellStyle name="Отдельная ячейка - константа 34 3" xfId="9145"/>
    <cellStyle name="Отдельная ячейка - константа 34 4" xfId="9144"/>
    <cellStyle name="Отдельная ячейка - константа 35" xfId="2549"/>
    <cellStyle name="Отдельная ячейка - константа 35 2" xfId="5600"/>
    <cellStyle name="Отдельная ячейка - константа 35 2 2" xfId="9148"/>
    <cellStyle name="Отдельная ячейка - константа 35 3" xfId="9149"/>
    <cellStyle name="Отдельная ячейка - константа 35 4" xfId="8633"/>
    <cellStyle name="Отдельная ячейка - константа 36" xfId="2550"/>
    <cellStyle name="Отдельная ячейка - константа 36 2" xfId="5601"/>
    <cellStyle name="Отдельная ячейка - константа 36 2 2" xfId="9147"/>
    <cellStyle name="Отдельная ячейка - константа 36 3" xfId="9152"/>
    <cellStyle name="Отдельная ячейка - константа 36 4" xfId="9150"/>
    <cellStyle name="Отдельная ячейка - константа 37" xfId="2551"/>
    <cellStyle name="Отдельная ячейка - константа 37 2" xfId="5602"/>
    <cellStyle name="Отдельная ячейка - константа 37 2 2" xfId="8631"/>
    <cellStyle name="Отдельная ячейка - константа 37 3" xfId="9153"/>
    <cellStyle name="Отдельная ячейка - константа 37 4" xfId="9151"/>
    <cellStyle name="Отдельная ячейка - константа 38" xfId="2552"/>
    <cellStyle name="Отдельная ячейка - константа 38 2" xfId="5603"/>
    <cellStyle name="Отдельная ячейка - константа 38 2 2" xfId="8635"/>
    <cellStyle name="Отдельная ячейка - константа 38 3" xfId="9154"/>
    <cellStyle name="Отдельная ячейка - константа 38 4" xfId="9146"/>
    <cellStyle name="Отдельная ячейка - константа 39" xfId="2553"/>
    <cellStyle name="Отдельная ячейка - константа 39 2" xfId="5604"/>
    <cellStyle name="Отдельная ячейка - константа 39 2 2" xfId="9155"/>
    <cellStyle name="Отдельная ячейка - константа 39 3" xfId="8637"/>
    <cellStyle name="Отдельная ячейка - константа 39 4" xfId="8636"/>
    <cellStyle name="Отдельная ячейка - константа 4" xfId="2554"/>
    <cellStyle name="Отдельная ячейка - константа 4 2" xfId="2555"/>
    <cellStyle name="Отдельная ячейка - константа 4 2 2" xfId="2556"/>
    <cellStyle name="Отдельная ячейка - константа 4 2 2 2" xfId="8639"/>
    <cellStyle name="Отдельная ячейка - константа 4 2 2 3" xfId="9178"/>
    <cellStyle name="Отдельная ячейка - константа 4 2 3" xfId="6558"/>
    <cellStyle name="Отдельная ячейка - константа 4 2 3 2" xfId="8856"/>
    <cellStyle name="Отдельная ячейка - константа 4 2 3 2 2" xfId="8641"/>
    <cellStyle name="Отдельная ячейка - константа 4 2 3 3" xfId="8642"/>
    <cellStyle name="Отдельная ячейка - константа 4 2 3 4" xfId="8640"/>
    <cellStyle name="Отдельная ячейка - константа 4 2 3 5" xfId="14441"/>
    <cellStyle name="Отдельная ячейка - константа 4 2 4" xfId="5606"/>
    <cellStyle name="Отдельная ячейка - константа 4 2 4 2" xfId="8643"/>
    <cellStyle name="Отдельная ячейка - константа 4 2 5" xfId="8264"/>
    <cellStyle name="Отдельная ячейка - константа 4 2 6" xfId="8638"/>
    <cellStyle name="Отдельная ячейка - константа 4 2 7" xfId="14106"/>
    <cellStyle name="Отдельная ячейка - константа 4 3" xfId="2557"/>
    <cellStyle name="Отдельная ячейка - константа 4 3 2" xfId="5607"/>
    <cellStyle name="Отдельная ячейка - константа 4 3 2 2" xfId="8647"/>
    <cellStyle name="Отдельная ячейка - константа 4 3 3" xfId="8265"/>
    <cellStyle name="Отдельная ячейка - константа 4 3 3 2" xfId="9158"/>
    <cellStyle name="Отдельная ячейка - константа 4 3 4" xfId="8644"/>
    <cellStyle name="Отдельная ячейка - константа 4 3 5" xfId="14107"/>
    <cellStyle name="Отдельная ячейка - константа 4 4" xfId="5605"/>
    <cellStyle name="Отдельная ячейка - константа 4 4 2" xfId="9160"/>
    <cellStyle name="Отдельная ячейка - константа 4 4 3" xfId="9157"/>
    <cellStyle name="Отдельная ячейка - константа 4 4 4" xfId="9162"/>
    <cellStyle name="Отдельная ячейка - константа 4 4 5" xfId="9159"/>
    <cellStyle name="Отдельная ячейка - константа 4 5" xfId="4363"/>
    <cellStyle name="Отдельная ячейка - константа 4 5 2" xfId="9161"/>
    <cellStyle name="Отдельная ячейка - константа 4 6" xfId="7512"/>
    <cellStyle name="Отдельная ячейка - константа 4 7" xfId="9177"/>
    <cellStyle name="Отдельная ячейка - константа 4 8" xfId="13626"/>
    <cellStyle name="Отдельная ячейка - константа 40" xfId="2558"/>
    <cellStyle name="Отдельная ячейка - константа 40 2" xfId="5608"/>
    <cellStyle name="Отдельная ячейка - константа 40 2 2" xfId="9163"/>
    <cellStyle name="Отдельная ячейка - константа 40 3" xfId="9156"/>
    <cellStyle name="Отдельная ячейка - константа 40 4" xfId="8645"/>
    <cellStyle name="Отдельная ячейка - константа 41" xfId="2559"/>
    <cellStyle name="Отдельная ячейка - константа 41 2" xfId="5609"/>
    <cellStyle name="Отдельная ячейка - константа 41 2 2" xfId="8650"/>
    <cellStyle name="Отдельная ячейка - константа 41 3" xfId="8651"/>
    <cellStyle name="Отдельная ячейка - константа 41 4" xfId="8649"/>
    <cellStyle name="Отдельная ячейка - константа 42" xfId="2560"/>
    <cellStyle name="Отдельная ячейка - константа 42 2" xfId="5610"/>
    <cellStyle name="Отдельная ячейка - константа 42 2 2" xfId="8653"/>
    <cellStyle name="Отдельная ячейка - константа 42 3" xfId="8654"/>
    <cellStyle name="Отдельная ячейка - константа 42 4" xfId="8652"/>
    <cellStyle name="Отдельная ячейка - константа 43" xfId="2561"/>
    <cellStyle name="Отдельная ячейка - константа 43 2" xfId="5611"/>
    <cellStyle name="Отдельная ячейка - константа 43 2 2" xfId="8656"/>
    <cellStyle name="Отдельная ячейка - константа 43 3" xfId="8657"/>
    <cellStyle name="Отдельная ячейка - константа 43 4" xfId="8655"/>
    <cellStyle name="Отдельная ячейка - константа 44" xfId="2562"/>
    <cellStyle name="Отдельная ячейка - константа 44 2" xfId="5612"/>
    <cellStyle name="Отдельная ячейка - константа 44 2 2" xfId="8661"/>
    <cellStyle name="Отдельная ячейка - константа 44 3" xfId="9166"/>
    <cellStyle name="Отдельная ячейка - константа 44 4" xfId="8658"/>
    <cellStyle name="Отдельная ячейка - константа 45" xfId="2563"/>
    <cellStyle name="Отдельная ячейка - константа 45 2" xfId="5613"/>
    <cellStyle name="Отдельная ячейка - константа 45 2 2" xfId="9168"/>
    <cellStyle name="Отдельная ячейка - константа 45 3" xfId="9165"/>
    <cellStyle name="Отдельная ячейка - константа 45 4" xfId="9167"/>
    <cellStyle name="Отдельная ячейка - константа 46" xfId="2564"/>
    <cellStyle name="Отдельная ячейка - константа 46 2" xfId="5614"/>
    <cellStyle name="Отдельная ячейка - константа 46 2 2" xfId="9169"/>
    <cellStyle name="Отдельная ячейка - константа 46 3" xfId="8659"/>
    <cellStyle name="Отдельная ячейка - константа 46 4" xfId="9170"/>
    <cellStyle name="Отдельная ячейка - константа 47" xfId="2565"/>
    <cellStyle name="Отдельная ячейка - константа 47 2" xfId="5615"/>
    <cellStyle name="Отдельная ячейка - константа 47 2 2" xfId="9164"/>
    <cellStyle name="Отдельная ячейка - константа 47 3" xfId="8665"/>
    <cellStyle name="Отдельная ячейка - константа 47 4" xfId="9171"/>
    <cellStyle name="Отдельная ячейка - константа 48" xfId="2566"/>
    <cellStyle name="Отдельная ячейка - константа 48 2" xfId="5616"/>
    <cellStyle name="Отдельная ячейка - константа 48 2 2" xfId="9173"/>
    <cellStyle name="Отдельная ячейка - константа 48 3" xfId="9406"/>
    <cellStyle name="Отдельная ячейка - константа 48 4" xfId="9172"/>
    <cellStyle name="Отдельная ячейка - константа 49" xfId="2567"/>
    <cellStyle name="Отдельная ячейка - константа 49 2" xfId="5617"/>
    <cellStyle name="Отдельная ячейка - константа 49 2 2" xfId="9408"/>
    <cellStyle name="Отдельная ячейка - константа 49 3" xfId="9409"/>
    <cellStyle name="Отдельная ячейка - константа 49 4" xfId="9407"/>
    <cellStyle name="Отдельная ячейка - константа 5" xfId="2568"/>
    <cellStyle name="Отдельная ячейка - константа 5 2" xfId="2569"/>
    <cellStyle name="Отдельная ячейка - константа 5 2 2" xfId="2570"/>
    <cellStyle name="Отдельная ячейка - константа 5 2 2 2" xfId="9413"/>
    <cellStyle name="Отдельная ячейка - константа 5 2 2 3" xfId="9412"/>
    <cellStyle name="Отдельная ячейка - константа 5 2 3" xfId="6559"/>
    <cellStyle name="Отдельная ячейка - константа 5 2 3 2" xfId="8857"/>
    <cellStyle name="Отдельная ячейка - константа 5 2 3 2 2" xfId="9415"/>
    <cellStyle name="Отдельная ячейка - константа 5 2 3 3" xfId="9416"/>
    <cellStyle name="Отдельная ячейка - константа 5 2 3 4" xfId="9414"/>
    <cellStyle name="Отдельная ячейка - константа 5 2 3 5" xfId="14442"/>
    <cellStyle name="Отдельная ячейка - константа 5 2 4" xfId="5619"/>
    <cellStyle name="Отдельная ячейка - константа 5 2 4 2" xfId="9417"/>
    <cellStyle name="Отдельная ячейка - константа 5 2 5" xfId="8266"/>
    <cellStyle name="Отдельная ячейка - константа 5 2 6" xfId="9411"/>
    <cellStyle name="Отдельная ячейка - константа 5 2 7" xfId="14108"/>
    <cellStyle name="Отдельная ячейка - константа 5 3" xfId="2571"/>
    <cellStyle name="Отдельная ячейка - константа 5 3 2" xfId="5620"/>
    <cellStyle name="Отдельная ячейка - константа 5 3 2 2" xfId="9419"/>
    <cellStyle name="Отдельная ячейка - константа 5 3 3" xfId="8267"/>
    <cellStyle name="Отдельная ячейка - константа 5 3 3 2" xfId="9420"/>
    <cellStyle name="Отдельная ячейка - константа 5 3 4" xfId="9418"/>
    <cellStyle name="Отдельная ячейка - константа 5 3 5" xfId="14109"/>
    <cellStyle name="Отдельная ячейка - константа 5 4" xfId="5618"/>
    <cellStyle name="Отдельная ячейка - константа 5 4 2" xfId="9422"/>
    <cellStyle name="Отдельная ячейка - константа 5 4 3" xfId="9423"/>
    <cellStyle name="Отдельная ячейка - константа 5 4 4" xfId="9424"/>
    <cellStyle name="Отдельная ячейка - константа 5 4 5" xfId="9421"/>
    <cellStyle name="Отдельная ячейка - константа 5 5" xfId="4364"/>
    <cellStyle name="Отдельная ячейка - константа 5 5 2" xfId="9425"/>
    <cellStyle name="Отдельная ячейка - константа 5 6" xfId="7513"/>
    <cellStyle name="Отдельная ячейка - константа 5 7" xfId="9410"/>
    <cellStyle name="Отдельная ячейка - константа 5 8" xfId="13627"/>
    <cellStyle name="Отдельная ячейка - константа 50" xfId="2572"/>
    <cellStyle name="Отдельная ячейка - константа 50 2" xfId="5621"/>
    <cellStyle name="Отдельная ячейка - константа 50 2 2" xfId="9427"/>
    <cellStyle name="Отдельная ячейка - константа 50 3" xfId="9428"/>
    <cellStyle name="Отдельная ячейка - константа 50 4" xfId="9426"/>
    <cellStyle name="Отдельная ячейка - константа 51" xfId="2573"/>
    <cellStyle name="Отдельная ячейка - константа 51 2" xfId="5622"/>
    <cellStyle name="Отдельная ячейка - константа 51 2 2" xfId="9430"/>
    <cellStyle name="Отдельная ячейка - константа 51 3" xfId="9431"/>
    <cellStyle name="Отдельная ячейка - константа 51 4" xfId="9429"/>
    <cellStyle name="Отдельная ячейка - константа 52" xfId="2574"/>
    <cellStyle name="Отдельная ячейка - константа 52 2" xfId="5623"/>
    <cellStyle name="Отдельная ячейка - константа 52 2 2" xfId="9433"/>
    <cellStyle name="Отдельная ячейка - константа 52 3" xfId="9434"/>
    <cellStyle name="Отдельная ячейка - константа 52 4" xfId="9432"/>
    <cellStyle name="Отдельная ячейка - константа 53" xfId="2575"/>
    <cellStyle name="Отдельная ячейка - константа 53 2" xfId="5624"/>
    <cellStyle name="Отдельная ячейка - константа 53 2 2" xfId="9436"/>
    <cellStyle name="Отдельная ячейка - константа 53 3" xfId="9437"/>
    <cellStyle name="Отдельная ячейка - константа 53 4" xfId="9435"/>
    <cellStyle name="Отдельная ячейка - константа 54" xfId="2576"/>
    <cellStyle name="Отдельная ячейка - константа 54 2" xfId="5625"/>
    <cellStyle name="Отдельная ячейка - константа 54 2 2" xfId="9439"/>
    <cellStyle name="Отдельная ячейка - константа 54 3" xfId="9440"/>
    <cellStyle name="Отдельная ячейка - константа 54 4" xfId="9438"/>
    <cellStyle name="Отдельная ячейка - константа 55" xfId="2577"/>
    <cellStyle name="Отдельная ячейка - константа 55 2" xfId="5626"/>
    <cellStyle name="Отдельная ячейка - константа 55 2 2" xfId="9442"/>
    <cellStyle name="Отдельная ячейка - константа 55 3" xfId="9443"/>
    <cellStyle name="Отдельная ячейка - константа 55 4" xfId="9441"/>
    <cellStyle name="Отдельная ячейка - константа 56" xfId="2578"/>
    <cellStyle name="Отдельная ячейка - константа 56 2" xfId="5627"/>
    <cellStyle name="Отдельная ячейка - константа 56 2 2" xfId="9445"/>
    <cellStyle name="Отдельная ячейка - константа 56 3" xfId="9446"/>
    <cellStyle name="Отдельная ячейка - константа 56 4" xfId="9444"/>
    <cellStyle name="Отдельная ячейка - константа 57" xfId="2579"/>
    <cellStyle name="Отдельная ячейка - константа 57 2" xfId="5628"/>
    <cellStyle name="Отдельная ячейка - константа 57 2 2" xfId="9448"/>
    <cellStyle name="Отдельная ячейка - константа 57 3" xfId="9449"/>
    <cellStyle name="Отдельная ячейка - константа 57 4" xfId="9447"/>
    <cellStyle name="Отдельная ячейка - константа 58" xfId="2580"/>
    <cellStyle name="Отдельная ячейка - константа 58 2" xfId="5629"/>
    <cellStyle name="Отдельная ячейка - константа 58 2 2" xfId="9451"/>
    <cellStyle name="Отдельная ячейка - константа 58 3" xfId="9452"/>
    <cellStyle name="Отдельная ячейка - константа 58 4" xfId="9450"/>
    <cellStyle name="Отдельная ячейка - константа 59" xfId="2581"/>
    <cellStyle name="Отдельная ячейка - константа 59 2" xfId="5630"/>
    <cellStyle name="Отдельная ячейка - константа 59 2 2" xfId="9454"/>
    <cellStyle name="Отдельная ячейка - константа 59 3" xfId="9455"/>
    <cellStyle name="Отдельная ячейка - константа 59 4" xfId="9453"/>
    <cellStyle name="Отдельная ячейка - константа 6" xfId="2582"/>
    <cellStyle name="Отдельная ячейка - константа 6 2" xfId="2583"/>
    <cellStyle name="Отдельная ячейка - константа 6 2 2" xfId="2584"/>
    <cellStyle name="Отдельная ячейка - константа 6 2 2 2" xfId="9459"/>
    <cellStyle name="Отдельная ячейка - константа 6 2 2 3" xfId="9458"/>
    <cellStyle name="Отдельная ячейка - константа 6 2 3" xfId="6560"/>
    <cellStyle name="Отдельная ячейка - константа 6 2 3 2" xfId="8858"/>
    <cellStyle name="Отдельная ячейка - константа 6 2 3 2 2" xfId="9461"/>
    <cellStyle name="Отдельная ячейка - константа 6 2 3 3" xfId="9462"/>
    <cellStyle name="Отдельная ячейка - константа 6 2 3 4" xfId="9460"/>
    <cellStyle name="Отдельная ячейка - константа 6 2 3 5" xfId="14443"/>
    <cellStyle name="Отдельная ячейка - константа 6 2 4" xfId="5632"/>
    <cellStyle name="Отдельная ячейка - константа 6 2 4 2" xfId="9463"/>
    <cellStyle name="Отдельная ячейка - константа 6 2 5" xfId="8270"/>
    <cellStyle name="Отдельная ячейка - константа 6 2 6" xfId="9457"/>
    <cellStyle name="Отдельная ячейка - константа 6 2 7" xfId="14110"/>
    <cellStyle name="Отдельная ячейка - константа 6 3" xfId="2585"/>
    <cellStyle name="Отдельная ячейка - константа 6 3 2" xfId="5633"/>
    <cellStyle name="Отдельная ячейка - константа 6 3 2 2" xfId="9465"/>
    <cellStyle name="Отдельная ячейка - константа 6 3 3" xfId="8272"/>
    <cellStyle name="Отдельная ячейка - константа 6 3 3 2" xfId="9466"/>
    <cellStyle name="Отдельная ячейка - константа 6 3 4" xfId="9464"/>
    <cellStyle name="Отдельная ячейка - константа 6 3 5" xfId="14111"/>
    <cellStyle name="Отдельная ячейка - константа 6 4" xfId="5631"/>
    <cellStyle name="Отдельная ячейка - константа 6 4 2" xfId="9468"/>
    <cellStyle name="Отдельная ячейка - константа 6 4 3" xfId="9469"/>
    <cellStyle name="Отдельная ячейка - константа 6 4 4" xfId="9470"/>
    <cellStyle name="Отдельная ячейка - константа 6 4 5" xfId="9467"/>
    <cellStyle name="Отдельная ячейка - константа 6 5" xfId="4365"/>
    <cellStyle name="Отдельная ячейка - константа 6 5 2" xfId="9471"/>
    <cellStyle name="Отдельная ячейка - константа 6 6" xfId="7514"/>
    <cellStyle name="Отдельная ячейка - константа 6 7" xfId="9456"/>
    <cellStyle name="Отдельная ячейка - константа 6 8" xfId="13628"/>
    <cellStyle name="Отдельная ячейка - константа 60" xfId="2586"/>
    <cellStyle name="Отдельная ячейка - константа 60 2" xfId="5634"/>
    <cellStyle name="Отдельная ячейка - константа 60 2 2" xfId="9473"/>
    <cellStyle name="Отдельная ячейка - константа 60 3" xfId="9472"/>
    <cellStyle name="Отдельная ячейка - константа 61" xfId="2587"/>
    <cellStyle name="Отдельная ячейка - константа 61 2" xfId="5635"/>
    <cellStyle name="Отдельная ячейка - константа 61 2 2" xfId="9475"/>
    <cellStyle name="Отдельная ячейка - константа 61 3" xfId="9474"/>
    <cellStyle name="Отдельная ячейка - константа 62" xfId="2588"/>
    <cellStyle name="Отдельная ячейка - константа 62 2" xfId="5636"/>
    <cellStyle name="Отдельная ячейка - константа 62 2 2" xfId="9477"/>
    <cellStyle name="Отдельная ячейка - константа 62 3" xfId="9476"/>
    <cellStyle name="Отдельная ячейка - константа 63" xfId="2589"/>
    <cellStyle name="Отдельная ячейка - константа 63 2" xfId="5637"/>
    <cellStyle name="Отдельная ячейка - константа 63 2 2" xfId="9479"/>
    <cellStyle name="Отдельная ячейка - константа 63 3" xfId="9478"/>
    <cellStyle name="Отдельная ячейка - константа 64" xfId="2590"/>
    <cellStyle name="Отдельная ячейка - константа 64 2" xfId="5638"/>
    <cellStyle name="Отдельная ячейка - константа 64 2 2" xfId="9481"/>
    <cellStyle name="Отдельная ячейка - константа 64 3" xfId="9480"/>
    <cellStyle name="Отдельная ячейка - константа 65" xfId="2591"/>
    <cellStyle name="Отдельная ячейка - константа 65 2" xfId="5639"/>
    <cellStyle name="Отдельная ячейка - константа 65 2 2" xfId="9483"/>
    <cellStyle name="Отдельная ячейка - константа 65 3" xfId="9482"/>
    <cellStyle name="Отдельная ячейка - константа 66" xfId="2592"/>
    <cellStyle name="Отдельная ячейка - константа 66 2" xfId="5640"/>
    <cellStyle name="Отдельная ячейка - константа 66 2 2" xfId="9485"/>
    <cellStyle name="Отдельная ячейка - константа 66 3" xfId="9484"/>
    <cellStyle name="Отдельная ячейка - константа 67" xfId="2593"/>
    <cellStyle name="Отдельная ячейка - константа 67 2" xfId="5641"/>
    <cellStyle name="Отдельная ячейка - константа 67 2 2" xfId="9487"/>
    <cellStyle name="Отдельная ячейка - константа 67 3" xfId="9486"/>
    <cellStyle name="Отдельная ячейка - константа 68" xfId="2594"/>
    <cellStyle name="Отдельная ячейка - константа 68 2" xfId="5642"/>
    <cellStyle name="Отдельная ячейка - константа 68 2 2" xfId="9489"/>
    <cellStyle name="Отдельная ячейка - константа 68 3" xfId="9488"/>
    <cellStyle name="Отдельная ячейка - константа 69" xfId="2595"/>
    <cellStyle name="Отдельная ячейка - константа 69 2" xfId="5643"/>
    <cellStyle name="Отдельная ячейка - константа 69 2 2" xfId="9491"/>
    <cellStyle name="Отдельная ячейка - константа 69 3" xfId="9490"/>
    <cellStyle name="Отдельная ячейка - константа 7" xfId="2596"/>
    <cellStyle name="Отдельная ячейка - константа 7 2" xfId="2597"/>
    <cellStyle name="Отдельная ячейка - константа 7 2 2" xfId="2598"/>
    <cellStyle name="Отдельная ячейка - константа 7 2 2 2" xfId="9495"/>
    <cellStyle name="Отдельная ячейка - константа 7 2 2 3" xfId="9494"/>
    <cellStyle name="Отдельная ячейка - константа 7 2 3" xfId="6561"/>
    <cellStyle name="Отдельная ячейка - константа 7 2 3 2" xfId="8859"/>
    <cellStyle name="Отдельная ячейка - константа 7 2 3 2 2" xfId="9497"/>
    <cellStyle name="Отдельная ячейка - константа 7 2 3 3" xfId="9498"/>
    <cellStyle name="Отдельная ячейка - константа 7 2 3 4" xfId="9496"/>
    <cellStyle name="Отдельная ячейка - константа 7 2 3 5" xfId="14444"/>
    <cellStyle name="Отдельная ячейка - константа 7 2 4" xfId="5645"/>
    <cellStyle name="Отдельная ячейка - константа 7 2 4 2" xfId="9499"/>
    <cellStyle name="Отдельная ячейка - константа 7 2 5" xfId="8280"/>
    <cellStyle name="Отдельная ячейка - константа 7 2 6" xfId="9493"/>
    <cellStyle name="Отдельная ячейка - константа 7 2 7" xfId="14112"/>
    <cellStyle name="Отдельная ячейка - константа 7 3" xfId="2599"/>
    <cellStyle name="Отдельная ячейка - константа 7 3 2" xfId="5646"/>
    <cellStyle name="Отдельная ячейка - константа 7 3 2 2" xfId="9501"/>
    <cellStyle name="Отдельная ячейка - константа 7 3 3" xfId="8281"/>
    <cellStyle name="Отдельная ячейка - константа 7 3 3 2" xfId="9502"/>
    <cellStyle name="Отдельная ячейка - константа 7 3 4" xfId="9500"/>
    <cellStyle name="Отдельная ячейка - константа 7 3 5" xfId="14113"/>
    <cellStyle name="Отдельная ячейка - константа 7 4" xfId="5644"/>
    <cellStyle name="Отдельная ячейка - константа 7 4 2" xfId="9504"/>
    <cellStyle name="Отдельная ячейка - константа 7 4 3" xfId="9505"/>
    <cellStyle name="Отдельная ячейка - константа 7 4 4" xfId="9506"/>
    <cellStyle name="Отдельная ячейка - константа 7 4 5" xfId="9503"/>
    <cellStyle name="Отдельная ячейка - константа 7 5" xfId="4366"/>
    <cellStyle name="Отдельная ячейка - константа 7 5 2" xfId="9507"/>
    <cellStyle name="Отдельная ячейка - константа 7 6" xfId="7515"/>
    <cellStyle name="Отдельная ячейка - константа 7 7" xfId="9492"/>
    <cellStyle name="Отдельная ячейка - константа 7 8" xfId="13629"/>
    <cellStyle name="Отдельная ячейка - константа 70" xfId="2600"/>
    <cellStyle name="Отдельная ячейка - константа 70 2" xfId="5647"/>
    <cellStyle name="Отдельная ячейка - константа 70 2 2" xfId="9509"/>
    <cellStyle name="Отдельная ячейка - константа 70 3" xfId="9508"/>
    <cellStyle name="Отдельная ячейка - константа 71" xfId="2601"/>
    <cellStyle name="Отдельная ячейка - константа 71 2" xfId="5648"/>
    <cellStyle name="Отдельная ячейка - константа 71 2 2" xfId="9511"/>
    <cellStyle name="Отдельная ячейка - константа 71 3" xfId="9510"/>
    <cellStyle name="Отдельная ячейка - константа 72" xfId="2602"/>
    <cellStyle name="Отдельная ячейка - константа 72 2" xfId="5649"/>
    <cellStyle name="Отдельная ячейка - константа 72 2 2" xfId="9513"/>
    <cellStyle name="Отдельная ячейка - константа 72 3" xfId="9512"/>
    <cellStyle name="Отдельная ячейка - константа 73" xfId="2603"/>
    <cellStyle name="Отдельная ячейка - константа 73 2" xfId="5650"/>
    <cellStyle name="Отдельная ячейка - константа 73 2 2" xfId="9515"/>
    <cellStyle name="Отдельная ячейка - константа 73 3" xfId="9514"/>
    <cellStyle name="Отдельная ячейка - константа 74" xfId="2604"/>
    <cellStyle name="Отдельная ячейка - константа 74 2" xfId="5651"/>
    <cellStyle name="Отдельная ячейка - константа 74 2 2" xfId="9517"/>
    <cellStyle name="Отдельная ячейка - константа 74 3" xfId="9516"/>
    <cellStyle name="Отдельная ячейка - константа 75" xfId="2605"/>
    <cellStyle name="Отдельная ячейка - константа 75 2" xfId="5652"/>
    <cellStyle name="Отдельная ячейка - константа 75 2 2" xfId="9519"/>
    <cellStyle name="Отдельная ячейка - константа 75 3" xfId="9518"/>
    <cellStyle name="Отдельная ячейка - константа 76" xfId="2606"/>
    <cellStyle name="Отдельная ячейка - константа 76 2" xfId="5653"/>
    <cellStyle name="Отдельная ячейка - константа 76 2 2" xfId="9521"/>
    <cellStyle name="Отдельная ячейка - константа 76 3" xfId="9520"/>
    <cellStyle name="Отдельная ячейка - константа 77" xfId="2607"/>
    <cellStyle name="Отдельная ячейка - константа 77 2" xfId="5654"/>
    <cellStyle name="Отдельная ячейка - константа 77 2 2" xfId="9523"/>
    <cellStyle name="Отдельная ячейка - константа 77 3" xfId="9522"/>
    <cellStyle name="Отдельная ячейка - константа 78" xfId="9398"/>
    <cellStyle name="Отдельная ячейка - константа 78 2" xfId="9524"/>
    <cellStyle name="Отдельная ячейка - константа 79" xfId="9397"/>
    <cellStyle name="Отдельная ячейка - константа 79 2" xfId="9525"/>
    <cellStyle name="Отдельная ячейка - константа 8" xfId="2608"/>
    <cellStyle name="Отдельная ячейка - константа 8 2" xfId="2609"/>
    <cellStyle name="Отдельная ячейка - константа 8 2 2" xfId="2610"/>
    <cellStyle name="Отдельная ячейка - константа 8 2 2 2" xfId="9529"/>
    <cellStyle name="Отдельная ячейка - константа 8 2 2 3" xfId="9528"/>
    <cellStyle name="Отдельная ячейка - константа 8 2 3" xfId="6562"/>
    <cellStyle name="Отдельная ячейка - константа 8 2 3 2" xfId="8860"/>
    <cellStyle name="Отдельная ячейка - константа 8 2 3 2 2" xfId="9531"/>
    <cellStyle name="Отдельная ячейка - константа 8 2 3 3" xfId="9532"/>
    <cellStyle name="Отдельная ячейка - константа 8 2 3 4" xfId="9530"/>
    <cellStyle name="Отдельная ячейка - константа 8 2 3 5" xfId="14445"/>
    <cellStyle name="Отдельная ячейка - константа 8 2 4" xfId="5656"/>
    <cellStyle name="Отдельная ячейка - константа 8 2 4 2" xfId="9533"/>
    <cellStyle name="Отдельная ячейка - константа 8 2 5" xfId="8286"/>
    <cellStyle name="Отдельная ячейка - константа 8 2 6" xfId="9527"/>
    <cellStyle name="Отдельная ячейка - константа 8 2 7" xfId="14114"/>
    <cellStyle name="Отдельная ячейка - константа 8 3" xfId="2611"/>
    <cellStyle name="Отдельная ячейка - константа 8 3 2" xfId="5657"/>
    <cellStyle name="Отдельная ячейка - константа 8 3 2 2" xfId="9535"/>
    <cellStyle name="Отдельная ячейка - константа 8 3 3" xfId="8287"/>
    <cellStyle name="Отдельная ячейка - константа 8 3 3 2" xfId="9536"/>
    <cellStyle name="Отдельная ячейка - константа 8 3 4" xfId="9534"/>
    <cellStyle name="Отдельная ячейка - константа 8 3 5" xfId="14115"/>
    <cellStyle name="Отдельная ячейка - константа 8 4" xfId="5655"/>
    <cellStyle name="Отдельная ячейка - константа 8 4 2" xfId="9538"/>
    <cellStyle name="Отдельная ячейка - константа 8 4 3" xfId="9539"/>
    <cellStyle name="Отдельная ячейка - константа 8 4 4" xfId="9540"/>
    <cellStyle name="Отдельная ячейка - константа 8 4 5" xfId="9537"/>
    <cellStyle name="Отдельная ячейка - константа 8 5" xfId="4367"/>
    <cellStyle name="Отдельная ячейка - константа 8 5 2" xfId="9541"/>
    <cellStyle name="Отдельная ячейка - константа 8 6" xfId="7516"/>
    <cellStyle name="Отдельная ячейка - константа 8 7" xfId="9526"/>
    <cellStyle name="Отдельная ячейка - константа 8 8" xfId="13630"/>
    <cellStyle name="Отдельная ячейка - константа 80" xfId="9396"/>
    <cellStyle name="Отдельная ячейка - константа 80 2" xfId="9542"/>
    <cellStyle name="Отдельная ячейка - константа 81" xfId="9543"/>
    <cellStyle name="Отдельная ячейка - константа 82" xfId="9544"/>
    <cellStyle name="Отдельная ячейка - константа 83" xfId="9545"/>
    <cellStyle name="Отдельная ячейка - константа 84" xfId="9546"/>
    <cellStyle name="Отдельная ячейка - константа 85" xfId="9547"/>
    <cellStyle name="Отдельная ячейка - константа 86" xfId="9548"/>
    <cellStyle name="Отдельная ячейка - константа 87" xfId="9549"/>
    <cellStyle name="Отдельная ячейка - константа 88" xfId="9550"/>
    <cellStyle name="Отдельная ячейка - константа 89" xfId="9551"/>
    <cellStyle name="Отдельная ячейка - константа 9" xfId="2612"/>
    <cellStyle name="Отдельная ячейка - константа 9 2" xfId="2613"/>
    <cellStyle name="Отдельная ячейка - константа 9 2 2" xfId="2614"/>
    <cellStyle name="Отдельная ячейка - константа 9 2 2 2" xfId="9555"/>
    <cellStyle name="Отдельная ячейка - константа 9 2 2 3" xfId="9554"/>
    <cellStyle name="Отдельная ячейка - константа 9 2 3" xfId="6563"/>
    <cellStyle name="Отдельная ячейка - константа 9 2 3 2" xfId="9557"/>
    <cellStyle name="Отдельная ячейка - константа 9 2 3 3" xfId="9558"/>
    <cellStyle name="Отдельная ячейка - константа 9 2 3 4" xfId="9556"/>
    <cellStyle name="Отдельная ячейка - константа 9 2 4" xfId="5658"/>
    <cellStyle name="Отдельная ячейка - константа 9 2 4 2" xfId="9559"/>
    <cellStyle name="Отдельная ячейка - константа 9 2 5" xfId="9553"/>
    <cellStyle name="Отдельная ячейка - константа 9 3" xfId="2615"/>
    <cellStyle name="Отдельная ячейка - константа 9 3 2" xfId="5659"/>
    <cellStyle name="Отдельная ячейка - константа 9 3 2 2" xfId="9561"/>
    <cellStyle name="Отдельная ячейка - константа 9 3 3" xfId="8288"/>
    <cellStyle name="Отдельная ячейка - константа 9 3 3 2" xfId="9562"/>
    <cellStyle name="Отдельная ячейка - константа 9 3 4" xfId="9560"/>
    <cellStyle name="Отдельная ячейка - константа 9 3 5" xfId="14116"/>
    <cellStyle name="Отдельная ячейка - константа 9 4" xfId="4368"/>
    <cellStyle name="Отдельная ячейка - константа 9 4 2" xfId="9563"/>
    <cellStyle name="Отдельная ячейка - константа 9 5" xfId="7517"/>
    <cellStyle name="Отдельная ячейка - константа 9 5 2" xfId="9564"/>
    <cellStyle name="Отдельная ячейка - константа 9 6" xfId="9552"/>
    <cellStyle name="Отдельная ячейка - константа 9 7" xfId="13631"/>
    <cellStyle name="Отдельная ячейка - константа 90" xfId="9565"/>
    <cellStyle name="Отдельная ячейка - константа 91" xfId="9566"/>
    <cellStyle name="Отдельная ячейка - константа 92" xfId="9567"/>
    <cellStyle name="Отдельная ячейка - константа 93" xfId="9568"/>
    <cellStyle name="Отдельная ячейка - константа 94" xfId="9569"/>
    <cellStyle name="Отдельная ячейка - константа 95" xfId="9570"/>
    <cellStyle name="Отдельная ячейка - константа 96" xfId="9571"/>
    <cellStyle name="Отдельная ячейка - константа 97" xfId="9572"/>
    <cellStyle name="Отдельная ячейка - константа 98" xfId="9573"/>
    <cellStyle name="Отдельная ячейка - константа 99" xfId="9574"/>
    <cellStyle name="Отдельная ячейка [печать]" xfId="2616"/>
    <cellStyle name="Отдельная ячейка [печать] 10" xfId="2617"/>
    <cellStyle name="Отдельная ячейка [печать] 10 2" xfId="2618"/>
    <cellStyle name="Отдельная ячейка [печать] 10 2 2" xfId="2619"/>
    <cellStyle name="Отдельная ячейка [печать] 10 2 2 2" xfId="9579"/>
    <cellStyle name="Отдельная ячейка [печать] 10 2 2 3" xfId="9578"/>
    <cellStyle name="Отдельная ячейка [печать] 10 2 3" xfId="6564"/>
    <cellStyle name="Отдельная ячейка [печать] 10 2 3 2" xfId="9581"/>
    <cellStyle name="Отдельная ячейка [печать] 10 2 3 3" xfId="9582"/>
    <cellStyle name="Отдельная ячейка [печать] 10 2 3 4" xfId="9580"/>
    <cellStyle name="Отдельная ячейка [печать] 10 2 4" xfId="5660"/>
    <cellStyle name="Отдельная ячейка [печать] 10 2 4 2" xfId="9583"/>
    <cellStyle name="Отдельная ячейка [печать] 10 2 5" xfId="9577"/>
    <cellStyle name="Отдельная ячейка [печать] 10 3" xfId="2620"/>
    <cellStyle name="Отдельная ячейка [печать] 10 3 2" xfId="5661"/>
    <cellStyle name="Отдельная ячейка [печать] 10 3 2 2" xfId="9585"/>
    <cellStyle name="Отдельная ячейка [печать] 10 3 3" xfId="8289"/>
    <cellStyle name="Отдельная ячейка [печать] 10 3 3 2" xfId="9586"/>
    <cellStyle name="Отдельная ячейка [печать] 10 3 4" xfId="9584"/>
    <cellStyle name="Отдельная ячейка [печать] 10 3 5" xfId="14117"/>
    <cellStyle name="Отдельная ячейка [печать] 10 4" xfId="4369"/>
    <cellStyle name="Отдельная ячейка [печать] 10 4 2" xfId="9587"/>
    <cellStyle name="Отдельная ячейка [печать] 10 5" xfId="7518"/>
    <cellStyle name="Отдельная ячейка [печать] 10 5 2" xfId="9588"/>
    <cellStyle name="Отдельная ячейка [печать] 10 6" xfId="9576"/>
    <cellStyle name="Отдельная ячейка [печать] 10 7" xfId="13632"/>
    <cellStyle name="Отдельная ячейка [печать] 11" xfId="2621"/>
    <cellStyle name="Отдельная ячейка [печать] 11 2" xfId="2622"/>
    <cellStyle name="Отдельная ячейка [печать] 11 2 2" xfId="2623"/>
    <cellStyle name="Отдельная ячейка [печать] 11 2 2 2" xfId="9592"/>
    <cellStyle name="Отдельная ячейка [печать] 11 2 2 3" xfId="9591"/>
    <cellStyle name="Отдельная ячейка [печать] 11 2 3" xfId="6565"/>
    <cellStyle name="Отдельная ячейка [печать] 11 2 3 2" xfId="9594"/>
    <cellStyle name="Отдельная ячейка [печать] 11 2 3 3" xfId="9595"/>
    <cellStyle name="Отдельная ячейка [печать] 11 2 3 4" xfId="9593"/>
    <cellStyle name="Отдельная ячейка [печать] 11 2 4" xfId="5662"/>
    <cellStyle name="Отдельная ячейка [печать] 11 2 4 2" xfId="9596"/>
    <cellStyle name="Отдельная ячейка [печать] 11 2 5" xfId="9590"/>
    <cellStyle name="Отдельная ячейка [печать] 11 3" xfId="2624"/>
    <cellStyle name="Отдельная ячейка [печать] 11 3 2" xfId="5663"/>
    <cellStyle name="Отдельная ячейка [печать] 11 3 2 2" xfId="9598"/>
    <cellStyle name="Отдельная ячейка [печать] 11 3 3" xfId="8291"/>
    <cellStyle name="Отдельная ячейка [печать] 11 3 3 2" xfId="9599"/>
    <cellStyle name="Отдельная ячейка [печать] 11 3 4" xfId="9597"/>
    <cellStyle name="Отдельная ячейка [печать] 11 3 5" xfId="14118"/>
    <cellStyle name="Отдельная ячейка [печать] 11 4" xfId="4370"/>
    <cellStyle name="Отдельная ячейка [печать] 11 4 2" xfId="9600"/>
    <cellStyle name="Отдельная ячейка [печать] 11 5" xfId="7519"/>
    <cellStyle name="Отдельная ячейка [печать] 11 5 2" xfId="9601"/>
    <cellStyle name="Отдельная ячейка [печать] 11 6" xfId="9589"/>
    <cellStyle name="Отдельная ячейка [печать] 11 7" xfId="13633"/>
    <cellStyle name="Отдельная ячейка [печать] 12" xfId="2625"/>
    <cellStyle name="Отдельная ячейка [печать] 12 2" xfId="2626"/>
    <cellStyle name="Отдельная ячейка [печать] 12 2 2" xfId="2627"/>
    <cellStyle name="Отдельная ячейка [печать] 12 2 2 2" xfId="9605"/>
    <cellStyle name="Отдельная ячейка [печать] 12 2 2 3" xfId="9604"/>
    <cellStyle name="Отдельная ячейка [печать] 12 2 3" xfId="6566"/>
    <cellStyle name="Отдельная ячейка [печать] 12 2 3 2" xfId="9607"/>
    <cellStyle name="Отдельная ячейка [печать] 12 2 3 3" xfId="9608"/>
    <cellStyle name="Отдельная ячейка [печать] 12 2 3 4" xfId="9606"/>
    <cellStyle name="Отдельная ячейка [печать] 12 2 4" xfId="5664"/>
    <cellStyle name="Отдельная ячейка [печать] 12 2 4 2" xfId="9609"/>
    <cellStyle name="Отдельная ячейка [печать] 12 2 5" xfId="9603"/>
    <cellStyle name="Отдельная ячейка [печать] 12 3" xfId="2628"/>
    <cellStyle name="Отдельная ячейка [печать] 12 3 2" xfId="5665"/>
    <cellStyle name="Отдельная ячейка [печать] 12 3 2 2" xfId="9611"/>
    <cellStyle name="Отдельная ячейка [печать] 12 3 3" xfId="8292"/>
    <cellStyle name="Отдельная ячейка [печать] 12 3 3 2" xfId="9612"/>
    <cellStyle name="Отдельная ячейка [печать] 12 3 4" xfId="9610"/>
    <cellStyle name="Отдельная ячейка [печать] 12 3 5" xfId="14119"/>
    <cellStyle name="Отдельная ячейка [печать] 12 4" xfId="4371"/>
    <cellStyle name="Отдельная ячейка [печать] 12 4 2" xfId="9613"/>
    <cellStyle name="Отдельная ячейка [печать] 12 5" xfId="7520"/>
    <cellStyle name="Отдельная ячейка [печать] 12 5 2" xfId="9614"/>
    <cellStyle name="Отдельная ячейка [печать] 12 6" xfId="9602"/>
    <cellStyle name="Отдельная ячейка [печать] 12 7" xfId="13634"/>
    <cellStyle name="Отдельная ячейка [печать] 13" xfId="2629"/>
    <cellStyle name="Отдельная ячейка [печать] 13 2" xfId="2630"/>
    <cellStyle name="Отдельная ячейка [печать] 13 2 2" xfId="9617"/>
    <cellStyle name="Отдельная ячейка [печать] 13 2 3" xfId="9616"/>
    <cellStyle name="Отдельная ячейка [печать] 13 3" xfId="2631"/>
    <cellStyle name="Отдельная ячейка [печать] 13 3 2" xfId="5666"/>
    <cellStyle name="Отдельная ячейка [печать] 13 3 2 2" xfId="9619"/>
    <cellStyle name="Отдельная ячейка [печать] 13 3 3" xfId="8293"/>
    <cellStyle name="Отдельная ячейка [печать] 13 3 3 2" xfId="9620"/>
    <cellStyle name="Отдельная ячейка [печать] 13 3 4" xfId="9618"/>
    <cellStyle name="Отдельная ячейка [печать] 13 3 5" xfId="14120"/>
    <cellStyle name="Отдельная ячейка [печать] 13 4" xfId="4372"/>
    <cellStyle name="Отдельная ячейка [печать] 13 4 2" xfId="9621"/>
    <cellStyle name="Отдельная ячейка [печать] 13 5" xfId="7521"/>
    <cellStyle name="Отдельная ячейка [печать] 13 5 2" xfId="9622"/>
    <cellStyle name="Отдельная ячейка [печать] 13 6" xfId="9615"/>
    <cellStyle name="Отдельная ячейка [печать] 13 7" xfId="13635"/>
    <cellStyle name="Отдельная ячейка [печать] 14" xfId="2632"/>
    <cellStyle name="Отдельная ячейка [печать] 14 2" xfId="2633"/>
    <cellStyle name="Отдельная ячейка [печать] 14 2 2" xfId="9625"/>
    <cellStyle name="Отдельная ячейка [печать] 14 2 3" xfId="9624"/>
    <cellStyle name="Отдельная ячейка [печать] 14 3" xfId="2634"/>
    <cellStyle name="Отдельная ячейка [печать] 14 3 2" xfId="5667"/>
    <cellStyle name="Отдельная ячейка [печать] 14 3 2 2" xfId="9627"/>
    <cellStyle name="Отдельная ячейка [печать] 14 3 3" xfId="8294"/>
    <cellStyle name="Отдельная ячейка [печать] 14 3 3 2" xfId="9628"/>
    <cellStyle name="Отдельная ячейка [печать] 14 3 4" xfId="9626"/>
    <cellStyle name="Отдельная ячейка [печать] 14 3 5" xfId="14121"/>
    <cellStyle name="Отдельная ячейка [печать] 14 4" xfId="4373"/>
    <cellStyle name="Отдельная ячейка [печать] 14 4 2" xfId="9629"/>
    <cellStyle name="Отдельная ячейка [печать] 14 5" xfId="7522"/>
    <cellStyle name="Отдельная ячейка [печать] 14 5 2" xfId="9630"/>
    <cellStyle name="Отдельная ячейка [печать] 14 6" xfId="9623"/>
    <cellStyle name="Отдельная ячейка [печать] 14 7" xfId="13636"/>
    <cellStyle name="Отдельная ячейка [печать] 15" xfId="2635"/>
    <cellStyle name="Отдельная ячейка [печать] 15 10" xfId="2636"/>
    <cellStyle name="Отдельная ячейка [печать] 15 10 2" xfId="5668"/>
    <cellStyle name="Отдельная ячейка [печать] 15 10 2 2" xfId="9633"/>
    <cellStyle name="Отдельная ячейка [печать] 15 10 3" xfId="8295"/>
    <cellStyle name="Отдельная ячейка [печать] 15 10 3 2" xfId="9634"/>
    <cellStyle name="Отдельная ячейка [печать] 15 10 4" xfId="9632"/>
    <cellStyle name="Отдельная ячейка [печать] 15 10 5" xfId="14122"/>
    <cellStyle name="Отдельная ячейка [печать] 15 11" xfId="4374"/>
    <cellStyle name="Отдельная ячейка [печать] 15 11 2" xfId="9635"/>
    <cellStyle name="Отдельная ячейка [печать] 15 12" xfId="7523"/>
    <cellStyle name="Отдельная ячейка [печать] 15 12 2" xfId="9636"/>
    <cellStyle name="Отдельная ячейка [печать] 15 13" xfId="9631"/>
    <cellStyle name="Отдельная ячейка [печать] 15 14" xfId="13637"/>
    <cellStyle name="Отдельная ячейка [печать] 15 2" xfId="2637"/>
    <cellStyle name="Отдельная ячейка [печать] 15 2 2" xfId="2638"/>
    <cellStyle name="Отдельная ячейка [печать] 15 2 2 2" xfId="5669"/>
    <cellStyle name="Отдельная ячейка [печать] 15 2 2 2 2" xfId="9639"/>
    <cellStyle name="Отдельная ячейка [печать] 15 2 2 3" xfId="9640"/>
    <cellStyle name="Отдельная ячейка [печать] 15 2 2 4" xfId="9638"/>
    <cellStyle name="Отдельная ячейка [печать] 15 2 3" xfId="2639"/>
    <cellStyle name="Отдельная ячейка [печать] 15 2 3 2" xfId="5670"/>
    <cellStyle name="Отдельная ячейка [печать] 15 2 3 2 2" xfId="9642"/>
    <cellStyle name="Отдельная ячейка [печать] 15 2 3 3" xfId="9643"/>
    <cellStyle name="Отдельная ячейка [печать] 15 2 3 4" xfId="9641"/>
    <cellStyle name="Отдельная ячейка [печать] 15 2 4" xfId="4375"/>
    <cellStyle name="Отдельная ячейка [печать] 15 2 4 2" xfId="9644"/>
    <cellStyle name="Отдельная ячейка [печать] 15 2 5" xfId="9637"/>
    <cellStyle name="Отдельная ячейка [печать] 15 3" xfId="2640"/>
    <cellStyle name="Отдельная ячейка [печать] 15 3 2" xfId="2641"/>
    <cellStyle name="Отдельная ячейка [печать] 15 3 2 2" xfId="5671"/>
    <cellStyle name="Отдельная ячейка [печать] 15 3 2 2 2" xfId="9647"/>
    <cellStyle name="Отдельная ячейка [печать] 15 3 2 3" xfId="9648"/>
    <cellStyle name="Отдельная ячейка [печать] 15 3 2 4" xfId="9646"/>
    <cellStyle name="Отдельная ячейка [печать] 15 3 3" xfId="2642"/>
    <cellStyle name="Отдельная ячейка [печать] 15 3 3 2" xfId="5672"/>
    <cellStyle name="Отдельная ячейка [печать] 15 3 3 2 2" xfId="9650"/>
    <cellStyle name="Отдельная ячейка [печать] 15 3 3 3" xfId="9651"/>
    <cellStyle name="Отдельная ячейка [печать] 15 3 3 4" xfId="9649"/>
    <cellStyle name="Отдельная ячейка [печать] 15 3 4" xfId="4376"/>
    <cellStyle name="Отдельная ячейка [печать] 15 3 4 2" xfId="9652"/>
    <cellStyle name="Отдельная ячейка [печать] 15 3 5" xfId="9645"/>
    <cellStyle name="Отдельная ячейка [печать] 15 4" xfId="2643"/>
    <cellStyle name="Отдельная ячейка [печать] 15 4 2" xfId="2644"/>
    <cellStyle name="Отдельная ячейка [печать] 15 4 2 2" xfId="5673"/>
    <cellStyle name="Отдельная ячейка [печать] 15 4 2 2 2" xfId="9655"/>
    <cellStyle name="Отдельная ячейка [печать] 15 4 2 3" xfId="9656"/>
    <cellStyle name="Отдельная ячейка [печать] 15 4 2 4" xfId="9654"/>
    <cellStyle name="Отдельная ячейка [печать] 15 4 3" xfId="2645"/>
    <cellStyle name="Отдельная ячейка [печать] 15 4 3 2" xfId="5674"/>
    <cellStyle name="Отдельная ячейка [печать] 15 4 3 2 2" xfId="9658"/>
    <cellStyle name="Отдельная ячейка [печать] 15 4 3 3" xfId="9659"/>
    <cellStyle name="Отдельная ячейка [печать] 15 4 3 4" xfId="9657"/>
    <cellStyle name="Отдельная ячейка [печать] 15 4 4" xfId="4377"/>
    <cellStyle name="Отдельная ячейка [печать] 15 4 4 2" xfId="9660"/>
    <cellStyle name="Отдельная ячейка [печать] 15 4 5" xfId="9653"/>
    <cellStyle name="Отдельная ячейка [печать] 15 5" xfId="2646"/>
    <cellStyle name="Отдельная ячейка [печать] 15 5 2" xfId="2647"/>
    <cellStyle name="Отдельная ячейка [печать] 15 5 2 2" xfId="5675"/>
    <cellStyle name="Отдельная ячейка [печать] 15 5 2 2 2" xfId="9663"/>
    <cellStyle name="Отдельная ячейка [печать] 15 5 2 3" xfId="9664"/>
    <cellStyle name="Отдельная ячейка [печать] 15 5 2 4" xfId="9662"/>
    <cellStyle name="Отдельная ячейка [печать] 15 5 3" xfId="2648"/>
    <cellStyle name="Отдельная ячейка [печать] 15 5 3 2" xfId="5676"/>
    <cellStyle name="Отдельная ячейка [печать] 15 5 3 2 2" xfId="9666"/>
    <cellStyle name="Отдельная ячейка [печать] 15 5 3 3" xfId="9667"/>
    <cellStyle name="Отдельная ячейка [печать] 15 5 3 4" xfId="9665"/>
    <cellStyle name="Отдельная ячейка [печать] 15 5 4" xfId="4378"/>
    <cellStyle name="Отдельная ячейка [печать] 15 5 4 2" xfId="9668"/>
    <cellStyle name="Отдельная ячейка [печать] 15 5 5" xfId="9661"/>
    <cellStyle name="Отдельная ячейка [печать] 15 6" xfId="2649"/>
    <cellStyle name="Отдельная ячейка [печать] 15 6 2" xfId="2650"/>
    <cellStyle name="Отдельная ячейка [печать] 15 6 2 2" xfId="5677"/>
    <cellStyle name="Отдельная ячейка [печать] 15 6 2 2 2" xfId="9671"/>
    <cellStyle name="Отдельная ячейка [печать] 15 6 2 3" xfId="9672"/>
    <cellStyle name="Отдельная ячейка [печать] 15 6 2 4" xfId="9670"/>
    <cellStyle name="Отдельная ячейка [печать] 15 6 3" xfId="2651"/>
    <cellStyle name="Отдельная ячейка [печать] 15 6 3 2" xfId="5678"/>
    <cellStyle name="Отдельная ячейка [печать] 15 6 3 2 2" xfId="9674"/>
    <cellStyle name="Отдельная ячейка [печать] 15 6 3 3" xfId="9675"/>
    <cellStyle name="Отдельная ячейка [печать] 15 6 3 4" xfId="9673"/>
    <cellStyle name="Отдельная ячейка [печать] 15 6 4" xfId="4379"/>
    <cellStyle name="Отдельная ячейка [печать] 15 6 4 2" xfId="9676"/>
    <cellStyle name="Отдельная ячейка [печать] 15 6 5" xfId="9669"/>
    <cellStyle name="Отдельная ячейка [печать] 15 7" xfId="2652"/>
    <cellStyle name="Отдельная ячейка [печать] 15 7 2" xfId="2653"/>
    <cellStyle name="Отдельная ячейка [печать] 15 7 2 2" xfId="5679"/>
    <cellStyle name="Отдельная ячейка [печать] 15 7 2 2 2" xfId="9679"/>
    <cellStyle name="Отдельная ячейка [печать] 15 7 2 3" xfId="9680"/>
    <cellStyle name="Отдельная ячейка [печать] 15 7 2 4" xfId="9678"/>
    <cellStyle name="Отдельная ячейка [печать] 15 7 3" xfId="2654"/>
    <cellStyle name="Отдельная ячейка [печать] 15 7 3 2" xfId="5680"/>
    <cellStyle name="Отдельная ячейка [печать] 15 7 3 2 2" xfId="9682"/>
    <cellStyle name="Отдельная ячейка [печать] 15 7 3 3" xfId="9683"/>
    <cellStyle name="Отдельная ячейка [печать] 15 7 3 4" xfId="9681"/>
    <cellStyle name="Отдельная ячейка [печать] 15 7 4" xfId="4380"/>
    <cellStyle name="Отдельная ячейка [печать] 15 7 4 2" xfId="9684"/>
    <cellStyle name="Отдельная ячейка [печать] 15 7 5" xfId="9677"/>
    <cellStyle name="Отдельная ячейка [печать] 15 8" xfId="2655"/>
    <cellStyle name="Отдельная ячейка [печать] 15 8 2" xfId="2656"/>
    <cellStyle name="Отдельная ячейка [печать] 15 8 2 2" xfId="5681"/>
    <cellStyle name="Отдельная ячейка [печать] 15 8 2 2 2" xfId="9687"/>
    <cellStyle name="Отдельная ячейка [печать] 15 8 2 3" xfId="9688"/>
    <cellStyle name="Отдельная ячейка [печать] 15 8 2 4" xfId="9686"/>
    <cellStyle name="Отдельная ячейка [печать] 15 8 3" xfId="2657"/>
    <cellStyle name="Отдельная ячейка [печать] 15 8 3 2" xfId="5682"/>
    <cellStyle name="Отдельная ячейка [печать] 15 8 3 2 2" xfId="9690"/>
    <cellStyle name="Отдельная ячейка [печать] 15 8 3 3" xfId="9691"/>
    <cellStyle name="Отдельная ячейка [печать] 15 8 3 4" xfId="9689"/>
    <cellStyle name="Отдельная ячейка [печать] 15 8 4" xfId="4381"/>
    <cellStyle name="Отдельная ячейка [печать] 15 8 4 2" xfId="9692"/>
    <cellStyle name="Отдельная ячейка [печать] 15 8 5" xfId="9685"/>
    <cellStyle name="Отдельная ячейка [печать] 15 9" xfId="2658"/>
    <cellStyle name="Отдельная ячейка [печать] 15 9 2" xfId="9694"/>
    <cellStyle name="Отдельная ячейка [печать] 15 9 3" xfId="9693"/>
    <cellStyle name="Отдельная ячейка [печать] 15_10470_35589_Расчет показателей КФМ" xfId="2659"/>
    <cellStyle name="Отдельная ячейка [печать] 16" xfId="2660"/>
    <cellStyle name="Отдельная ячейка [печать] 16 2" xfId="2661"/>
    <cellStyle name="Отдельная ячейка [печать] 16 2 2" xfId="9697"/>
    <cellStyle name="Отдельная ячейка [печать] 16 2 3" xfId="9696"/>
    <cellStyle name="Отдельная ячейка [печать] 16 3" xfId="2662"/>
    <cellStyle name="Отдельная ячейка [печать] 16 3 2" xfId="5683"/>
    <cellStyle name="Отдельная ячейка [печать] 16 3 2 2" xfId="9699"/>
    <cellStyle name="Отдельная ячейка [печать] 16 3 3" xfId="8298"/>
    <cellStyle name="Отдельная ячейка [печать] 16 3 3 2" xfId="9700"/>
    <cellStyle name="Отдельная ячейка [печать] 16 3 4" xfId="9698"/>
    <cellStyle name="Отдельная ячейка [печать] 16 3 5" xfId="14123"/>
    <cellStyle name="Отдельная ячейка [печать] 16 4" xfId="4382"/>
    <cellStyle name="Отдельная ячейка [печать] 16 4 2" xfId="9701"/>
    <cellStyle name="Отдельная ячейка [печать] 16 5" xfId="7526"/>
    <cellStyle name="Отдельная ячейка [печать] 16 5 2" xfId="9702"/>
    <cellStyle name="Отдельная ячейка [печать] 16 6" xfId="9695"/>
    <cellStyle name="Отдельная ячейка [печать] 16 7" xfId="13638"/>
    <cellStyle name="Отдельная ячейка [печать] 17" xfId="2663"/>
    <cellStyle name="Отдельная ячейка [печать] 17 2" xfId="2664"/>
    <cellStyle name="Отдельная ячейка [печать] 17 2 2" xfId="9705"/>
    <cellStyle name="Отдельная ячейка [печать] 17 2 3" xfId="9704"/>
    <cellStyle name="Отдельная ячейка [печать] 17 3" xfId="2665"/>
    <cellStyle name="Отдельная ячейка [печать] 17 3 2" xfId="5684"/>
    <cellStyle name="Отдельная ячейка [печать] 17 3 2 2" xfId="9707"/>
    <cellStyle name="Отдельная ячейка [печать] 17 3 3" xfId="8299"/>
    <cellStyle name="Отдельная ячейка [печать] 17 3 3 2" xfId="9708"/>
    <cellStyle name="Отдельная ячейка [печать] 17 3 4" xfId="9706"/>
    <cellStyle name="Отдельная ячейка [печать] 17 3 5" xfId="14124"/>
    <cellStyle name="Отдельная ячейка [печать] 17 4" xfId="4383"/>
    <cellStyle name="Отдельная ячейка [печать] 17 4 2" xfId="9709"/>
    <cellStyle name="Отдельная ячейка [печать] 17 5" xfId="7527"/>
    <cellStyle name="Отдельная ячейка [печать] 17 5 2" xfId="9710"/>
    <cellStyle name="Отдельная ячейка [печать] 17 6" xfId="9703"/>
    <cellStyle name="Отдельная ячейка [печать] 17 7" xfId="13639"/>
    <cellStyle name="Отдельная ячейка [печать] 18" xfId="2666"/>
    <cellStyle name="Отдельная ячейка [печать] 18 2" xfId="2667"/>
    <cellStyle name="Отдельная ячейка [печать] 18 2 2" xfId="9713"/>
    <cellStyle name="Отдельная ячейка [печать] 18 2 3" xfId="9712"/>
    <cellStyle name="Отдельная ячейка [печать] 18 3" xfId="2668"/>
    <cellStyle name="Отдельная ячейка [печать] 18 3 2" xfId="5685"/>
    <cellStyle name="Отдельная ячейка [печать] 18 3 2 2" xfId="9715"/>
    <cellStyle name="Отдельная ячейка [печать] 18 3 3" xfId="8300"/>
    <cellStyle name="Отдельная ячейка [печать] 18 3 3 2" xfId="9716"/>
    <cellStyle name="Отдельная ячейка [печать] 18 3 4" xfId="9714"/>
    <cellStyle name="Отдельная ячейка [печать] 18 3 5" xfId="14125"/>
    <cellStyle name="Отдельная ячейка [печать] 18 4" xfId="4384"/>
    <cellStyle name="Отдельная ячейка [печать] 18 4 2" xfId="9717"/>
    <cellStyle name="Отдельная ячейка [печать] 18 5" xfId="7528"/>
    <cellStyle name="Отдельная ячейка [печать] 18 5 2" xfId="9718"/>
    <cellStyle name="Отдельная ячейка [печать] 18 6" xfId="9711"/>
    <cellStyle name="Отдельная ячейка [печать] 18 7" xfId="13640"/>
    <cellStyle name="Отдельная ячейка [печать] 19" xfId="2669"/>
    <cellStyle name="Отдельная ячейка [печать] 19 2" xfId="2670"/>
    <cellStyle name="Отдельная ячейка [печать] 19 2 2" xfId="9721"/>
    <cellStyle name="Отдельная ячейка [печать] 19 2 3" xfId="9720"/>
    <cellStyle name="Отдельная ячейка [печать] 19 3" xfId="2671"/>
    <cellStyle name="Отдельная ячейка [печать] 19 3 2" xfId="5686"/>
    <cellStyle name="Отдельная ячейка [печать] 19 3 2 2" xfId="9723"/>
    <cellStyle name="Отдельная ячейка [печать] 19 3 3" xfId="8301"/>
    <cellStyle name="Отдельная ячейка [печать] 19 3 3 2" xfId="9724"/>
    <cellStyle name="Отдельная ячейка [печать] 19 3 4" xfId="9722"/>
    <cellStyle name="Отдельная ячейка [печать] 19 3 5" xfId="14126"/>
    <cellStyle name="Отдельная ячейка [печать] 19 4" xfId="4385"/>
    <cellStyle name="Отдельная ячейка [печать] 19 4 2" xfId="9725"/>
    <cellStyle name="Отдельная ячейка [печать] 19 5" xfId="7529"/>
    <cellStyle name="Отдельная ячейка [печать] 19 5 2" xfId="9726"/>
    <cellStyle name="Отдельная ячейка [печать] 19 6" xfId="9719"/>
    <cellStyle name="Отдельная ячейка [печать] 19 7" xfId="13641"/>
    <cellStyle name="Отдельная ячейка [печать] 2" xfId="2672"/>
    <cellStyle name="Отдельная ячейка [печать] 2 10" xfId="2673"/>
    <cellStyle name="Отдельная ячейка [печать] 2 10 2" xfId="5688"/>
    <cellStyle name="Отдельная ячейка [печать] 2 10 2 2" xfId="9729"/>
    <cellStyle name="Отдельная ячейка [печать] 2 10 3" xfId="8302"/>
    <cellStyle name="Отдельная ячейка [печать] 2 10 3 2" xfId="9730"/>
    <cellStyle name="Отдельная ячейка [печать] 2 10 4" xfId="9728"/>
    <cellStyle name="Отдельная ячейка [печать] 2 10 5" xfId="14127"/>
    <cellStyle name="Отдельная ячейка [печать] 2 11" xfId="5687"/>
    <cellStyle name="Отдельная ячейка [печать] 2 11 2" xfId="9732"/>
    <cellStyle name="Отдельная ячейка [печать] 2 11 3" xfId="9733"/>
    <cellStyle name="Отдельная ячейка [печать] 2 11 4" xfId="9734"/>
    <cellStyle name="Отдельная ячейка [печать] 2 11 5" xfId="9731"/>
    <cellStyle name="Отдельная ячейка [печать] 2 12" xfId="4386"/>
    <cellStyle name="Отдельная ячейка [печать] 2 12 2" xfId="9735"/>
    <cellStyle name="Отдельная ячейка [печать] 2 13" xfId="7530"/>
    <cellStyle name="Отдельная ячейка [печать] 2 14" xfId="9727"/>
    <cellStyle name="Отдельная ячейка [печать] 2 15" xfId="13642"/>
    <cellStyle name="Отдельная ячейка [печать] 2 2" xfId="2674"/>
    <cellStyle name="Отдельная ячейка [печать] 2 2 10" xfId="2675"/>
    <cellStyle name="Отдельная ячейка [печать] 2 2 10 2" xfId="5689"/>
    <cellStyle name="Отдельная ячейка [печать] 2 2 10 2 2" xfId="9738"/>
    <cellStyle name="Отдельная ячейка [печать] 2 2 10 3" xfId="9739"/>
    <cellStyle name="Отдельная ячейка [печать] 2 2 10 4" xfId="9737"/>
    <cellStyle name="Отдельная ячейка [печать] 2 2 11" xfId="4387"/>
    <cellStyle name="Отдельная ячейка [печать] 2 2 11 2" xfId="9740"/>
    <cellStyle name="Отдельная ячейка [печать] 2 2 12" xfId="9736"/>
    <cellStyle name="Отдельная ячейка [печать] 2 2 2" xfId="2676"/>
    <cellStyle name="Отдельная ячейка [печать] 2 2 2 2" xfId="2677"/>
    <cellStyle name="Отдельная ячейка [печать] 2 2 2 2 2" xfId="9743"/>
    <cellStyle name="Отдельная ячейка [печать] 2 2 2 2 3" xfId="9742"/>
    <cellStyle name="Отдельная ячейка [печать] 2 2 2 3" xfId="6567"/>
    <cellStyle name="Отдельная ячейка [печать] 2 2 2 3 2" xfId="8862"/>
    <cellStyle name="Отдельная ячейка [печать] 2 2 2 3 2 2" xfId="9745"/>
    <cellStyle name="Отдельная ячейка [печать] 2 2 2 3 3" xfId="9746"/>
    <cellStyle name="Отдельная ячейка [печать] 2 2 2 3 4" xfId="9744"/>
    <cellStyle name="Отдельная ячейка [печать] 2 2 2 3 5" xfId="14446"/>
    <cellStyle name="Отдельная ячейка [печать] 2 2 2 4" xfId="4388"/>
    <cellStyle name="Отдельная ячейка [печать] 2 2 2 4 2" xfId="9747"/>
    <cellStyle name="Отдельная ячейка [печать] 2 2 2 5" xfId="7531"/>
    <cellStyle name="Отдельная ячейка [печать] 2 2 2 6" xfId="9741"/>
    <cellStyle name="Отдельная ячейка [печать] 2 2 2 7" xfId="13643"/>
    <cellStyle name="Отдельная ячейка [печать] 2 2 3" xfId="2678"/>
    <cellStyle name="Отдельная ячейка [печать] 2 2 3 2" xfId="2679"/>
    <cellStyle name="Отдельная ячейка [печать] 2 2 3 2 2" xfId="9750"/>
    <cellStyle name="Отдельная ячейка [печать] 2 2 3 2 3" xfId="9749"/>
    <cellStyle name="Отдельная ячейка [печать] 2 2 3 3" xfId="6568"/>
    <cellStyle name="Отдельная ячейка [печать] 2 2 3 3 2" xfId="8863"/>
    <cellStyle name="Отдельная ячейка [печать] 2 2 3 3 2 2" xfId="9752"/>
    <cellStyle name="Отдельная ячейка [печать] 2 2 3 3 3" xfId="9753"/>
    <cellStyle name="Отдельная ячейка [печать] 2 2 3 3 4" xfId="9751"/>
    <cellStyle name="Отдельная ячейка [печать] 2 2 3 3 5" xfId="14447"/>
    <cellStyle name="Отдельная ячейка [печать] 2 2 3 4" xfId="4389"/>
    <cellStyle name="Отдельная ячейка [печать] 2 2 3 4 2" xfId="9754"/>
    <cellStyle name="Отдельная ячейка [печать] 2 2 3 5" xfId="7532"/>
    <cellStyle name="Отдельная ячейка [печать] 2 2 3 6" xfId="9748"/>
    <cellStyle name="Отдельная ячейка [печать] 2 2 3 7" xfId="13644"/>
    <cellStyle name="Отдельная ячейка [печать] 2 2 4" xfId="2680"/>
    <cellStyle name="Отдельная ячейка [печать] 2 2 4 2" xfId="2681"/>
    <cellStyle name="Отдельная ячейка [печать] 2 2 4 2 2" xfId="9757"/>
    <cellStyle name="Отдельная ячейка [печать] 2 2 4 2 3" xfId="9756"/>
    <cellStyle name="Отдельная ячейка [печать] 2 2 4 3" xfId="6569"/>
    <cellStyle name="Отдельная ячейка [печать] 2 2 4 3 2" xfId="8864"/>
    <cellStyle name="Отдельная ячейка [печать] 2 2 4 3 2 2" xfId="9759"/>
    <cellStyle name="Отдельная ячейка [печать] 2 2 4 3 3" xfId="9760"/>
    <cellStyle name="Отдельная ячейка [печать] 2 2 4 3 4" xfId="9758"/>
    <cellStyle name="Отдельная ячейка [печать] 2 2 4 3 5" xfId="14448"/>
    <cellStyle name="Отдельная ячейка [печать] 2 2 4 4" xfId="4390"/>
    <cellStyle name="Отдельная ячейка [печать] 2 2 4 4 2" xfId="9761"/>
    <cellStyle name="Отдельная ячейка [печать] 2 2 4 5" xfId="7533"/>
    <cellStyle name="Отдельная ячейка [печать] 2 2 4 6" xfId="9755"/>
    <cellStyle name="Отдельная ячейка [печать] 2 2 4 7" xfId="13645"/>
    <cellStyle name="Отдельная ячейка [печать] 2 2 5" xfId="2682"/>
    <cellStyle name="Отдельная ячейка [печать] 2 2 5 2" xfId="2683"/>
    <cellStyle name="Отдельная ячейка [печать] 2 2 5 2 2" xfId="9764"/>
    <cellStyle name="Отдельная ячейка [печать] 2 2 5 2 3" xfId="9763"/>
    <cellStyle name="Отдельная ячейка [печать] 2 2 5 3" xfId="6570"/>
    <cellStyle name="Отдельная ячейка [печать] 2 2 5 3 2" xfId="8865"/>
    <cellStyle name="Отдельная ячейка [печать] 2 2 5 3 2 2" xfId="9766"/>
    <cellStyle name="Отдельная ячейка [печать] 2 2 5 3 3" xfId="9767"/>
    <cellStyle name="Отдельная ячейка [печать] 2 2 5 3 4" xfId="9765"/>
    <cellStyle name="Отдельная ячейка [печать] 2 2 5 3 5" xfId="14449"/>
    <cellStyle name="Отдельная ячейка [печать] 2 2 5 4" xfId="4391"/>
    <cellStyle name="Отдельная ячейка [печать] 2 2 5 4 2" xfId="9768"/>
    <cellStyle name="Отдельная ячейка [печать] 2 2 5 5" xfId="7534"/>
    <cellStyle name="Отдельная ячейка [печать] 2 2 5 6" xfId="9762"/>
    <cellStyle name="Отдельная ячейка [печать] 2 2 5 7" xfId="13646"/>
    <cellStyle name="Отдельная ячейка [печать] 2 2 6" xfId="2684"/>
    <cellStyle name="Отдельная ячейка [печать] 2 2 6 2" xfId="2685"/>
    <cellStyle name="Отдельная ячейка [печать] 2 2 6 2 2" xfId="9771"/>
    <cellStyle name="Отдельная ячейка [печать] 2 2 6 2 3" xfId="9770"/>
    <cellStyle name="Отдельная ячейка [печать] 2 2 6 3" xfId="6571"/>
    <cellStyle name="Отдельная ячейка [печать] 2 2 6 3 2" xfId="8866"/>
    <cellStyle name="Отдельная ячейка [печать] 2 2 6 3 2 2" xfId="9773"/>
    <cellStyle name="Отдельная ячейка [печать] 2 2 6 3 3" xfId="9774"/>
    <cellStyle name="Отдельная ячейка [печать] 2 2 6 3 4" xfId="9772"/>
    <cellStyle name="Отдельная ячейка [печать] 2 2 6 3 5" xfId="14450"/>
    <cellStyle name="Отдельная ячейка [печать] 2 2 6 4" xfId="4392"/>
    <cellStyle name="Отдельная ячейка [печать] 2 2 6 4 2" xfId="9775"/>
    <cellStyle name="Отдельная ячейка [печать] 2 2 6 5" xfId="7535"/>
    <cellStyle name="Отдельная ячейка [печать] 2 2 6 6" xfId="9769"/>
    <cellStyle name="Отдельная ячейка [печать] 2 2 6 7" xfId="13647"/>
    <cellStyle name="Отдельная ячейка [печать] 2 2 7" xfId="2686"/>
    <cellStyle name="Отдельная ячейка [печать] 2 2 7 2" xfId="2687"/>
    <cellStyle name="Отдельная ячейка [печать] 2 2 7 2 2" xfId="9778"/>
    <cellStyle name="Отдельная ячейка [печать] 2 2 7 2 3" xfId="9777"/>
    <cellStyle name="Отдельная ячейка [печать] 2 2 7 3" xfId="6572"/>
    <cellStyle name="Отдельная ячейка [печать] 2 2 7 3 2" xfId="8867"/>
    <cellStyle name="Отдельная ячейка [печать] 2 2 7 3 2 2" xfId="9780"/>
    <cellStyle name="Отдельная ячейка [печать] 2 2 7 3 3" xfId="9781"/>
    <cellStyle name="Отдельная ячейка [печать] 2 2 7 3 4" xfId="9779"/>
    <cellStyle name="Отдельная ячейка [печать] 2 2 7 3 5" xfId="14451"/>
    <cellStyle name="Отдельная ячейка [печать] 2 2 7 4" xfId="4393"/>
    <cellStyle name="Отдельная ячейка [печать] 2 2 7 4 2" xfId="9782"/>
    <cellStyle name="Отдельная ячейка [печать] 2 2 7 5" xfId="7536"/>
    <cellStyle name="Отдельная ячейка [печать] 2 2 7 6" xfId="9776"/>
    <cellStyle name="Отдельная ячейка [печать] 2 2 7 7" xfId="13648"/>
    <cellStyle name="Отдельная ячейка [печать] 2 2 8" xfId="2688"/>
    <cellStyle name="Отдельная ячейка [печать] 2 2 8 2" xfId="2689"/>
    <cellStyle name="Отдельная ячейка [печать] 2 2 8 2 2" xfId="9785"/>
    <cellStyle name="Отдельная ячейка [печать] 2 2 8 2 3" xfId="9784"/>
    <cellStyle name="Отдельная ячейка [печать] 2 2 8 3" xfId="6573"/>
    <cellStyle name="Отдельная ячейка [печать] 2 2 8 3 2" xfId="8868"/>
    <cellStyle name="Отдельная ячейка [печать] 2 2 8 3 2 2" xfId="9787"/>
    <cellStyle name="Отдельная ячейка [печать] 2 2 8 3 3" xfId="9788"/>
    <cellStyle name="Отдельная ячейка [печать] 2 2 8 3 4" xfId="9786"/>
    <cellStyle name="Отдельная ячейка [печать] 2 2 8 3 5" xfId="14452"/>
    <cellStyle name="Отдельная ячейка [печать] 2 2 8 4" xfId="4394"/>
    <cellStyle name="Отдельная ячейка [печать] 2 2 8 4 2" xfId="9789"/>
    <cellStyle name="Отдельная ячейка [печать] 2 2 8 5" xfId="7537"/>
    <cellStyle name="Отдельная ячейка [печать] 2 2 8 6" xfId="9783"/>
    <cellStyle name="Отдельная ячейка [печать] 2 2 8 7" xfId="13649"/>
    <cellStyle name="Отдельная ячейка [печать] 2 2 9" xfId="2690"/>
    <cellStyle name="Отдельная ячейка [печать] 2 2 9 2" xfId="2691"/>
    <cellStyle name="Отдельная ячейка [печать] 2 2 9 2 2" xfId="5690"/>
    <cellStyle name="Отдельная ячейка [печать] 2 2 9 2 2 2" xfId="9792"/>
    <cellStyle name="Отдельная ячейка [печать] 2 2 9 2 3" xfId="9793"/>
    <cellStyle name="Отдельная ячейка [печать] 2 2 9 2 4" xfId="9791"/>
    <cellStyle name="Отдельная ячейка [печать] 2 2 9 3" xfId="6574"/>
    <cellStyle name="Отдельная ячейка [печать] 2 2 9 3 2" xfId="9795"/>
    <cellStyle name="Отдельная ячейка [печать] 2 2 9 3 3" xfId="9794"/>
    <cellStyle name="Отдельная ячейка [печать] 2 2 9 4" xfId="9796"/>
    <cellStyle name="Отдельная ячейка [печать] 2 2 9 5" xfId="9797"/>
    <cellStyle name="Отдельная ячейка [печать] 2 2 9 6" xfId="9790"/>
    <cellStyle name="Отдельная ячейка [печать] 2 2_10470_35589_Расчет показателей КФМ" xfId="2692"/>
    <cellStyle name="Отдельная ячейка [печать] 2 3" xfId="2693"/>
    <cellStyle name="Отдельная ячейка [печать] 2 3 2" xfId="2694"/>
    <cellStyle name="Отдельная ячейка [печать] 2 3 2 2" xfId="9800"/>
    <cellStyle name="Отдельная ячейка [печать] 2 3 2 3" xfId="9799"/>
    <cellStyle name="Отдельная ячейка [печать] 2 3 3" xfId="6575"/>
    <cellStyle name="Отдельная ячейка [печать] 2 3 3 2" xfId="8869"/>
    <cellStyle name="Отдельная ячейка [печать] 2 3 3 2 2" xfId="9802"/>
    <cellStyle name="Отдельная ячейка [печать] 2 3 3 3" xfId="9803"/>
    <cellStyle name="Отдельная ячейка [печать] 2 3 3 4" xfId="9801"/>
    <cellStyle name="Отдельная ячейка [печать] 2 3 3 5" xfId="14453"/>
    <cellStyle name="Отдельная ячейка [печать] 2 3 4" xfId="4395"/>
    <cellStyle name="Отдельная ячейка [печать] 2 3 4 2" xfId="9804"/>
    <cellStyle name="Отдельная ячейка [печать] 2 3 5" xfId="7538"/>
    <cellStyle name="Отдельная ячейка [печать] 2 3 6" xfId="9798"/>
    <cellStyle name="Отдельная ячейка [печать] 2 3 7" xfId="13650"/>
    <cellStyle name="Отдельная ячейка [печать] 2 4" xfId="2695"/>
    <cellStyle name="Отдельная ячейка [печать] 2 4 2" xfId="2696"/>
    <cellStyle name="Отдельная ячейка [печать] 2 4 2 2" xfId="5691"/>
    <cellStyle name="Отдельная ячейка [печать] 2 4 2 2 2" xfId="9807"/>
    <cellStyle name="Отдельная ячейка [печать] 2 4 2 3" xfId="9808"/>
    <cellStyle name="Отдельная ячейка [печать] 2 4 2 4" xfId="9806"/>
    <cellStyle name="Отдельная ячейка [печать] 2 4 3" xfId="2697"/>
    <cellStyle name="Отдельная ячейка [печать] 2 4 3 2" xfId="5692"/>
    <cellStyle name="Отдельная ячейка [печать] 2 4 3 2 2" xfId="9810"/>
    <cellStyle name="Отдельная ячейка [печать] 2 4 3 3" xfId="9811"/>
    <cellStyle name="Отдельная ячейка [печать] 2 4 3 4" xfId="9809"/>
    <cellStyle name="Отдельная ячейка [печать] 2 4 4" xfId="4396"/>
    <cellStyle name="Отдельная ячейка [печать] 2 4 4 2" xfId="9812"/>
    <cellStyle name="Отдельная ячейка [печать] 2 4 5" xfId="9805"/>
    <cellStyle name="Отдельная ячейка [печать] 2 5" xfId="2698"/>
    <cellStyle name="Отдельная ячейка [печать] 2 5 2" xfId="2699"/>
    <cellStyle name="Отдельная ячейка [печать] 2 5 2 2" xfId="5693"/>
    <cellStyle name="Отдельная ячейка [печать] 2 5 2 2 2" xfId="9815"/>
    <cellStyle name="Отдельная ячейка [печать] 2 5 2 3" xfId="9816"/>
    <cellStyle name="Отдельная ячейка [печать] 2 5 2 4" xfId="9814"/>
    <cellStyle name="Отдельная ячейка [печать] 2 5 3" xfId="2700"/>
    <cellStyle name="Отдельная ячейка [печать] 2 5 3 2" xfId="5694"/>
    <cellStyle name="Отдельная ячейка [печать] 2 5 3 2 2" xfId="9818"/>
    <cellStyle name="Отдельная ячейка [печать] 2 5 3 3" xfId="9819"/>
    <cellStyle name="Отдельная ячейка [печать] 2 5 3 4" xfId="9817"/>
    <cellStyle name="Отдельная ячейка [печать] 2 5 4" xfId="4397"/>
    <cellStyle name="Отдельная ячейка [печать] 2 5 4 2" xfId="9820"/>
    <cellStyle name="Отдельная ячейка [печать] 2 5 5" xfId="9813"/>
    <cellStyle name="Отдельная ячейка [печать] 2 6" xfId="2701"/>
    <cellStyle name="Отдельная ячейка [печать] 2 6 2" xfId="2702"/>
    <cellStyle name="Отдельная ячейка [печать] 2 6 2 2" xfId="5695"/>
    <cellStyle name="Отдельная ячейка [печать] 2 6 2 2 2" xfId="9823"/>
    <cellStyle name="Отдельная ячейка [печать] 2 6 2 3" xfId="9824"/>
    <cellStyle name="Отдельная ячейка [печать] 2 6 2 4" xfId="9822"/>
    <cellStyle name="Отдельная ячейка [печать] 2 6 3" xfId="2703"/>
    <cellStyle name="Отдельная ячейка [печать] 2 6 3 2" xfId="5696"/>
    <cellStyle name="Отдельная ячейка [печать] 2 6 3 2 2" xfId="9826"/>
    <cellStyle name="Отдельная ячейка [печать] 2 6 3 3" xfId="9827"/>
    <cellStyle name="Отдельная ячейка [печать] 2 6 3 4" xfId="9825"/>
    <cellStyle name="Отдельная ячейка [печать] 2 6 4" xfId="4398"/>
    <cellStyle name="Отдельная ячейка [печать] 2 6 4 2" xfId="9828"/>
    <cellStyle name="Отдельная ячейка [печать] 2 6 5" xfId="9821"/>
    <cellStyle name="Отдельная ячейка [печать] 2 7" xfId="2704"/>
    <cellStyle name="Отдельная ячейка [печать] 2 7 2" xfId="2705"/>
    <cellStyle name="Отдельная ячейка [печать] 2 7 2 2" xfId="5697"/>
    <cellStyle name="Отдельная ячейка [печать] 2 7 2 2 2" xfId="9831"/>
    <cellStyle name="Отдельная ячейка [печать] 2 7 2 3" xfId="9832"/>
    <cellStyle name="Отдельная ячейка [печать] 2 7 2 4" xfId="9830"/>
    <cellStyle name="Отдельная ячейка [печать] 2 7 3" xfId="2706"/>
    <cellStyle name="Отдельная ячейка [печать] 2 7 3 2" xfId="5698"/>
    <cellStyle name="Отдельная ячейка [печать] 2 7 3 2 2" xfId="9834"/>
    <cellStyle name="Отдельная ячейка [печать] 2 7 3 3" xfId="9835"/>
    <cellStyle name="Отдельная ячейка [печать] 2 7 3 4" xfId="9833"/>
    <cellStyle name="Отдельная ячейка [печать] 2 7 4" xfId="4399"/>
    <cellStyle name="Отдельная ячейка [печать] 2 7 4 2" xfId="9836"/>
    <cellStyle name="Отдельная ячейка [печать] 2 7 5" xfId="9829"/>
    <cellStyle name="Отдельная ячейка [печать] 2 8" xfId="2707"/>
    <cellStyle name="Отдельная ячейка [печать] 2 8 2" xfId="2708"/>
    <cellStyle name="Отдельная ячейка [печать] 2 8 2 2" xfId="5699"/>
    <cellStyle name="Отдельная ячейка [печать] 2 8 2 2 2" xfId="9839"/>
    <cellStyle name="Отдельная ячейка [печать] 2 8 2 3" xfId="9840"/>
    <cellStyle name="Отдельная ячейка [печать] 2 8 2 4" xfId="9838"/>
    <cellStyle name="Отдельная ячейка [печать] 2 8 3" xfId="2709"/>
    <cellStyle name="Отдельная ячейка [печать] 2 8 3 2" xfId="5700"/>
    <cellStyle name="Отдельная ячейка [печать] 2 8 3 2 2" xfId="9842"/>
    <cellStyle name="Отдельная ячейка [печать] 2 8 3 3" xfId="9843"/>
    <cellStyle name="Отдельная ячейка [печать] 2 8 3 4" xfId="9841"/>
    <cellStyle name="Отдельная ячейка [печать] 2 8 4" xfId="4400"/>
    <cellStyle name="Отдельная ячейка [печать] 2 8 4 2" xfId="9844"/>
    <cellStyle name="Отдельная ячейка [печать] 2 8 5" xfId="9837"/>
    <cellStyle name="Отдельная ячейка [печать] 2 9" xfId="2710"/>
    <cellStyle name="Отдельная ячейка [печать] 2 9 2" xfId="2711"/>
    <cellStyle name="Отдельная ячейка [печать] 2 9 2 2" xfId="5701"/>
    <cellStyle name="Отдельная ячейка [печать] 2 9 2 2 2" xfId="9847"/>
    <cellStyle name="Отдельная ячейка [печать] 2 9 2 3" xfId="9848"/>
    <cellStyle name="Отдельная ячейка [печать] 2 9 2 4" xfId="9846"/>
    <cellStyle name="Отдельная ячейка [печать] 2 9 3" xfId="2712"/>
    <cellStyle name="Отдельная ячейка [печать] 2 9 3 2" xfId="5702"/>
    <cellStyle name="Отдельная ячейка [печать] 2 9 3 2 2" xfId="9850"/>
    <cellStyle name="Отдельная ячейка [печать] 2 9 3 3" xfId="9851"/>
    <cellStyle name="Отдельная ячейка [печать] 2 9 3 4" xfId="9849"/>
    <cellStyle name="Отдельная ячейка [печать] 2 9 4" xfId="4401"/>
    <cellStyle name="Отдельная ячейка [печать] 2 9 4 2" xfId="9852"/>
    <cellStyle name="Отдельная ячейка [печать] 2 9 5" xfId="9845"/>
    <cellStyle name="Отдельная ячейка [печать] 2_10470_35589_Расчет показателей КФМ" xfId="2713"/>
    <cellStyle name="Отдельная ячейка [печать] 20" xfId="2714"/>
    <cellStyle name="Отдельная ячейка [печать] 20 2" xfId="2715"/>
    <cellStyle name="Отдельная ячейка [печать] 20 2 2" xfId="9855"/>
    <cellStyle name="Отдельная ячейка [печать] 20 2 3" xfId="9854"/>
    <cellStyle name="Отдельная ячейка [печать] 20 3" xfId="2716"/>
    <cellStyle name="Отдельная ячейка [печать] 20 3 2" xfId="5703"/>
    <cellStyle name="Отдельная ячейка [печать] 20 3 2 2" xfId="9857"/>
    <cellStyle name="Отдельная ячейка [печать] 20 3 3" xfId="8308"/>
    <cellStyle name="Отдельная ячейка [печать] 20 3 3 2" xfId="9858"/>
    <cellStyle name="Отдельная ячейка [печать] 20 3 4" xfId="9856"/>
    <cellStyle name="Отдельная ячейка [печать] 20 3 5" xfId="14128"/>
    <cellStyle name="Отдельная ячейка [печать] 20 4" xfId="4402"/>
    <cellStyle name="Отдельная ячейка [печать] 20 4 2" xfId="9859"/>
    <cellStyle name="Отдельная ячейка [печать] 20 5" xfId="7542"/>
    <cellStyle name="Отдельная ячейка [печать] 20 5 2" xfId="9860"/>
    <cellStyle name="Отдельная ячейка [печать] 20 6" xfId="9853"/>
    <cellStyle name="Отдельная ячейка [печать] 20 7" xfId="13651"/>
    <cellStyle name="Отдельная ячейка [печать] 21" xfId="2717"/>
    <cellStyle name="Отдельная ячейка [печать] 21 2" xfId="2718"/>
    <cellStyle name="Отдельная ячейка [печать] 21 2 2" xfId="9863"/>
    <cellStyle name="Отдельная ячейка [печать] 21 2 3" xfId="9862"/>
    <cellStyle name="Отдельная ячейка [печать] 21 3" xfId="2719"/>
    <cellStyle name="Отдельная ячейка [печать] 21 3 2" xfId="5704"/>
    <cellStyle name="Отдельная ячейка [печать] 21 3 2 2" xfId="9865"/>
    <cellStyle name="Отдельная ячейка [печать] 21 3 3" xfId="8310"/>
    <cellStyle name="Отдельная ячейка [печать] 21 3 3 2" xfId="9866"/>
    <cellStyle name="Отдельная ячейка [печать] 21 3 4" xfId="9864"/>
    <cellStyle name="Отдельная ячейка [печать] 21 3 5" xfId="14129"/>
    <cellStyle name="Отдельная ячейка [печать] 21 4" xfId="4403"/>
    <cellStyle name="Отдельная ячейка [печать] 21 4 2" xfId="9867"/>
    <cellStyle name="Отдельная ячейка [печать] 21 5" xfId="7543"/>
    <cellStyle name="Отдельная ячейка [печать] 21 5 2" xfId="9868"/>
    <cellStyle name="Отдельная ячейка [печать] 21 6" xfId="9861"/>
    <cellStyle name="Отдельная ячейка [печать] 21 7" xfId="13652"/>
    <cellStyle name="Отдельная ячейка [печать] 22" xfId="2720"/>
    <cellStyle name="Отдельная ячейка [печать] 22 2" xfId="5705"/>
    <cellStyle name="Отдельная ячейка [печать] 22 2 2" xfId="9870"/>
    <cellStyle name="Отдельная ячейка [печать] 22 3" xfId="9871"/>
    <cellStyle name="Отдельная ячейка [печать] 22 4" xfId="9869"/>
    <cellStyle name="Отдельная ячейка [печать] 23" xfId="2721"/>
    <cellStyle name="Отдельная ячейка [печать] 23 2" xfId="5706"/>
    <cellStyle name="Отдельная ячейка [печать] 23 2 2" xfId="9873"/>
    <cellStyle name="Отдельная ячейка [печать] 23 3" xfId="9874"/>
    <cellStyle name="Отдельная ячейка [печать] 23 4" xfId="9872"/>
    <cellStyle name="Отдельная ячейка [печать] 24" xfId="9875"/>
    <cellStyle name="Отдельная ячейка [печать] 25" xfId="9575"/>
    <cellStyle name="Отдельная ячейка [печать] 26" xfId="14552"/>
    <cellStyle name="Отдельная ячейка [печать] 3" xfId="2722"/>
    <cellStyle name="Отдельная ячейка [печать] 3 2" xfId="2723"/>
    <cellStyle name="Отдельная ячейка [печать] 3 2 2" xfId="2724"/>
    <cellStyle name="Отдельная ячейка [печать] 3 2 2 2" xfId="9879"/>
    <cellStyle name="Отдельная ячейка [печать] 3 2 2 3" xfId="9878"/>
    <cellStyle name="Отдельная ячейка [печать] 3 2 3" xfId="6576"/>
    <cellStyle name="Отдельная ячейка [печать] 3 2 3 2" xfId="8870"/>
    <cellStyle name="Отдельная ячейка [печать] 3 2 3 2 2" xfId="9881"/>
    <cellStyle name="Отдельная ячейка [печать] 3 2 3 3" xfId="9882"/>
    <cellStyle name="Отдельная ячейка [печать] 3 2 3 4" xfId="9880"/>
    <cellStyle name="Отдельная ячейка [печать] 3 2 3 5" xfId="14454"/>
    <cellStyle name="Отдельная ячейка [печать] 3 2 4" xfId="5708"/>
    <cellStyle name="Отдельная ячейка [печать] 3 2 4 2" xfId="9883"/>
    <cellStyle name="Отдельная ячейка [печать] 3 2 5" xfId="8313"/>
    <cellStyle name="Отдельная ячейка [печать] 3 2 6" xfId="9877"/>
    <cellStyle name="Отдельная ячейка [печать] 3 2 7" xfId="14130"/>
    <cellStyle name="Отдельная ячейка [печать] 3 3" xfId="2725"/>
    <cellStyle name="Отдельная ячейка [печать] 3 3 2" xfId="5709"/>
    <cellStyle name="Отдельная ячейка [печать] 3 3 2 2" xfId="9885"/>
    <cellStyle name="Отдельная ячейка [печать] 3 3 3" xfId="8315"/>
    <cellStyle name="Отдельная ячейка [печать] 3 3 3 2" xfId="9886"/>
    <cellStyle name="Отдельная ячейка [печать] 3 3 4" xfId="9884"/>
    <cellStyle name="Отдельная ячейка [печать] 3 3 5" xfId="14131"/>
    <cellStyle name="Отдельная ячейка [печать] 3 4" xfId="5707"/>
    <cellStyle name="Отдельная ячейка [печать] 3 4 2" xfId="9888"/>
    <cellStyle name="Отдельная ячейка [печать] 3 4 3" xfId="9889"/>
    <cellStyle name="Отдельная ячейка [печать] 3 4 4" xfId="9890"/>
    <cellStyle name="Отдельная ячейка [печать] 3 4 5" xfId="9887"/>
    <cellStyle name="Отдельная ячейка [печать] 3 5" xfId="4404"/>
    <cellStyle name="Отдельная ячейка [печать] 3 5 2" xfId="9891"/>
    <cellStyle name="Отдельная ячейка [печать] 3 6" xfId="7544"/>
    <cellStyle name="Отдельная ячейка [печать] 3 7" xfId="9876"/>
    <cellStyle name="Отдельная ячейка [печать] 3 8" xfId="13653"/>
    <cellStyle name="Отдельная ячейка [печать] 4" xfId="2726"/>
    <cellStyle name="Отдельная ячейка [печать] 4 2" xfId="2727"/>
    <cellStyle name="Отдельная ячейка [печать] 4 2 2" xfId="2728"/>
    <cellStyle name="Отдельная ячейка [печать] 4 2 2 2" xfId="9895"/>
    <cellStyle name="Отдельная ячейка [печать] 4 2 2 3" xfId="9894"/>
    <cellStyle name="Отдельная ячейка [печать] 4 2 3" xfId="6577"/>
    <cellStyle name="Отдельная ячейка [печать] 4 2 3 2" xfId="8871"/>
    <cellStyle name="Отдельная ячейка [печать] 4 2 3 2 2" xfId="9897"/>
    <cellStyle name="Отдельная ячейка [печать] 4 2 3 3" xfId="9898"/>
    <cellStyle name="Отдельная ячейка [печать] 4 2 3 4" xfId="9896"/>
    <cellStyle name="Отдельная ячейка [печать] 4 2 3 5" xfId="14455"/>
    <cellStyle name="Отдельная ячейка [печать] 4 2 4" xfId="5711"/>
    <cellStyle name="Отдельная ячейка [печать] 4 2 4 2" xfId="9899"/>
    <cellStyle name="Отдельная ячейка [печать] 4 2 5" xfId="8316"/>
    <cellStyle name="Отдельная ячейка [печать] 4 2 6" xfId="9893"/>
    <cellStyle name="Отдельная ячейка [печать] 4 2 7" xfId="14132"/>
    <cellStyle name="Отдельная ячейка [печать] 4 3" xfId="2729"/>
    <cellStyle name="Отдельная ячейка [печать] 4 3 2" xfId="5712"/>
    <cellStyle name="Отдельная ячейка [печать] 4 3 2 2" xfId="9901"/>
    <cellStyle name="Отдельная ячейка [печать] 4 3 3" xfId="8317"/>
    <cellStyle name="Отдельная ячейка [печать] 4 3 3 2" xfId="9902"/>
    <cellStyle name="Отдельная ячейка [печать] 4 3 4" xfId="9900"/>
    <cellStyle name="Отдельная ячейка [печать] 4 3 5" xfId="14133"/>
    <cellStyle name="Отдельная ячейка [печать] 4 4" xfId="5710"/>
    <cellStyle name="Отдельная ячейка [печать] 4 4 2" xfId="9904"/>
    <cellStyle name="Отдельная ячейка [печать] 4 4 3" xfId="9905"/>
    <cellStyle name="Отдельная ячейка [печать] 4 4 4" xfId="9906"/>
    <cellStyle name="Отдельная ячейка [печать] 4 4 5" xfId="9903"/>
    <cellStyle name="Отдельная ячейка [печать] 4 5" xfId="4405"/>
    <cellStyle name="Отдельная ячейка [печать] 4 5 2" xfId="9907"/>
    <cellStyle name="Отдельная ячейка [печать] 4 6" xfId="7545"/>
    <cellStyle name="Отдельная ячейка [печать] 4 7" xfId="9892"/>
    <cellStyle name="Отдельная ячейка [печать] 4 8" xfId="13654"/>
    <cellStyle name="Отдельная ячейка [печать] 5" xfId="2730"/>
    <cellStyle name="Отдельная ячейка [печать] 5 2" xfId="2731"/>
    <cellStyle name="Отдельная ячейка [печать] 5 2 2" xfId="2732"/>
    <cellStyle name="Отдельная ячейка [печать] 5 2 2 2" xfId="9911"/>
    <cellStyle name="Отдельная ячейка [печать] 5 2 2 3" xfId="9910"/>
    <cellStyle name="Отдельная ячейка [печать] 5 2 3" xfId="6578"/>
    <cellStyle name="Отдельная ячейка [печать] 5 2 3 2" xfId="8872"/>
    <cellStyle name="Отдельная ячейка [печать] 5 2 3 2 2" xfId="9913"/>
    <cellStyle name="Отдельная ячейка [печать] 5 2 3 3" xfId="9914"/>
    <cellStyle name="Отдельная ячейка [печать] 5 2 3 4" xfId="9912"/>
    <cellStyle name="Отдельная ячейка [печать] 5 2 3 5" xfId="14456"/>
    <cellStyle name="Отдельная ячейка [печать] 5 2 4" xfId="5714"/>
    <cellStyle name="Отдельная ячейка [печать] 5 2 4 2" xfId="9915"/>
    <cellStyle name="Отдельная ячейка [печать] 5 2 5" xfId="8318"/>
    <cellStyle name="Отдельная ячейка [печать] 5 2 6" xfId="9909"/>
    <cellStyle name="Отдельная ячейка [печать] 5 2 7" xfId="14134"/>
    <cellStyle name="Отдельная ячейка [печать] 5 3" xfId="2733"/>
    <cellStyle name="Отдельная ячейка [печать] 5 3 2" xfId="5715"/>
    <cellStyle name="Отдельная ячейка [печать] 5 3 2 2" xfId="9917"/>
    <cellStyle name="Отдельная ячейка [печать] 5 3 3" xfId="8319"/>
    <cellStyle name="Отдельная ячейка [печать] 5 3 3 2" xfId="9918"/>
    <cellStyle name="Отдельная ячейка [печать] 5 3 4" xfId="9916"/>
    <cellStyle name="Отдельная ячейка [печать] 5 3 5" xfId="14135"/>
    <cellStyle name="Отдельная ячейка [печать] 5 4" xfId="5713"/>
    <cellStyle name="Отдельная ячейка [печать] 5 4 2" xfId="9920"/>
    <cellStyle name="Отдельная ячейка [печать] 5 4 3" xfId="9921"/>
    <cellStyle name="Отдельная ячейка [печать] 5 4 4" xfId="9922"/>
    <cellStyle name="Отдельная ячейка [печать] 5 4 5" xfId="9919"/>
    <cellStyle name="Отдельная ячейка [печать] 5 5" xfId="4406"/>
    <cellStyle name="Отдельная ячейка [печать] 5 5 2" xfId="9923"/>
    <cellStyle name="Отдельная ячейка [печать] 5 6" xfId="7546"/>
    <cellStyle name="Отдельная ячейка [печать] 5 7" xfId="9908"/>
    <cellStyle name="Отдельная ячейка [печать] 5 8" xfId="13655"/>
    <cellStyle name="Отдельная ячейка [печать] 6" xfId="2734"/>
    <cellStyle name="Отдельная ячейка [печать] 6 2" xfId="2735"/>
    <cellStyle name="Отдельная ячейка [печать] 6 2 2" xfId="2736"/>
    <cellStyle name="Отдельная ячейка [печать] 6 2 2 2" xfId="9927"/>
    <cellStyle name="Отдельная ячейка [печать] 6 2 2 3" xfId="9926"/>
    <cellStyle name="Отдельная ячейка [печать] 6 2 3" xfId="6579"/>
    <cellStyle name="Отдельная ячейка [печать] 6 2 3 2" xfId="8873"/>
    <cellStyle name="Отдельная ячейка [печать] 6 2 3 2 2" xfId="9929"/>
    <cellStyle name="Отдельная ячейка [печать] 6 2 3 3" xfId="9930"/>
    <cellStyle name="Отдельная ячейка [печать] 6 2 3 4" xfId="9928"/>
    <cellStyle name="Отдельная ячейка [печать] 6 2 3 5" xfId="14457"/>
    <cellStyle name="Отдельная ячейка [печать] 6 2 4" xfId="5717"/>
    <cellStyle name="Отдельная ячейка [печать] 6 2 4 2" xfId="9931"/>
    <cellStyle name="Отдельная ячейка [печать] 6 2 5" xfId="8320"/>
    <cellStyle name="Отдельная ячейка [печать] 6 2 6" xfId="9925"/>
    <cellStyle name="Отдельная ячейка [печать] 6 2 7" xfId="14136"/>
    <cellStyle name="Отдельная ячейка [печать] 6 3" xfId="2737"/>
    <cellStyle name="Отдельная ячейка [печать] 6 3 2" xfId="5718"/>
    <cellStyle name="Отдельная ячейка [печать] 6 3 2 2" xfId="9933"/>
    <cellStyle name="Отдельная ячейка [печать] 6 3 3" xfId="8321"/>
    <cellStyle name="Отдельная ячейка [печать] 6 3 3 2" xfId="9934"/>
    <cellStyle name="Отдельная ячейка [печать] 6 3 4" xfId="9932"/>
    <cellStyle name="Отдельная ячейка [печать] 6 3 5" xfId="14137"/>
    <cellStyle name="Отдельная ячейка [печать] 6 4" xfId="5716"/>
    <cellStyle name="Отдельная ячейка [печать] 6 4 2" xfId="9936"/>
    <cellStyle name="Отдельная ячейка [печать] 6 4 3" xfId="9937"/>
    <cellStyle name="Отдельная ячейка [печать] 6 4 4" xfId="9938"/>
    <cellStyle name="Отдельная ячейка [печать] 6 4 5" xfId="9935"/>
    <cellStyle name="Отдельная ячейка [печать] 6 5" xfId="4407"/>
    <cellStyle name="Отдельная ячейка [печать] 6 5 2" xfId="9939"/>
    <cellStyle name="Отдельная ячейка [печать] 6 6" xfId="7547"/>
    <cellStyle name="Отдельная ячейка [печать] 6 7" xfId="9924"/>
    <cellStyle name="Отдельная ячейка [печать] 6 8" xfId="13656"/>
    <cellStyle name="Отдельная ячейка [печать] 7" xfId="2738"/>
    <cellStyle name="Отдельная ячейка [печать] 7 2" xfId="2739"/>
    <cellStyle name="Отдельная ячейка [печать] 7 2 2" xfId="2740"/>
    <cellStyle name="Отдельная ячейка [печать] 7 2 2 2" xfId="9943"/>
    <cellStyle name="Отдельная ячейка [печать] 7 2 2 3" xfId="9942"/>
    <cellStyle name="Отдельная ячейка [печать] 7 2 3" xfId="6580"/>
    <cellStyle name="Отдельная ячейка [печать] 7 2 3 2" xfId="8874"/>
    <cellStyle name="Отдельная ячейка [печать] 7 2 3 2 2" xfId="9945"/>
    <cellStyle name="Отдельная ячейка [печать] 7 2 3 3" xfId="9946"/>
    <cellStyle name="Отдельная ячейка [печать] 7 2 3 4" xfId="9944"/>
    <cellStyle name="Отдельная ячейка [печать] 7 2 3 5" xfId="14458"/>
    <cellStyle name="Отдельная ячейка [печать] 7 2 4" xfId="5720"/>
    <cellStyle name="Отдельная ячейка [печать] 7 2 4 2" xfId="9947"/>
    <cellStyle name="Отдельная ячейка [печать] 7 2 5" xfId="8322"/>
    <cellStyle name="Отдельная ячейка [печать] 7 2 6" xfId="9941"/>
    <cellStyle name="Отдельная ячейка [печать] 7 2 7" xfId="14138"/>
    <cellStyle name="Отдельная ячейка [печать] 7 3" xfId="2741"/>
    <cellStyle name="Отдельная ячейка [печать] 7 3 2" xfId="5721"/>
    <cellStyle name="Отдельная ячейка [печать] 7 3 2 2" xfId="9949"/>
    <cellStyle name="Отдельная ячейка [печать] 7 3 3" xfId="8323"/>
    <cellStyle name="Отдельная ячейка [печать] 7 3 3 2" xfId="9950"/>
    <cellStyle name="Отдельная ячейка [печать] 7 3 4" xfId="9948"/>
    <cellStyle name="Отдельная ячейка [печать] 7 3 5" xfId="14139"/>
    <cellStyle name="Отдельная ячейка [печать] 7 4" xfId="5719"/>
    <cellStyle name="Отдельная ячейка [печать] 7 4 2" xfId="9952"/>
    <cellStyle name="Отдельная ячейка [печать] 7 4 3" xfId="9953"/>
    <cellStyle name="Отдельная ячейка [печать] 7 4 4" xfId="9954"/>
    <cellStyle name="Отдельная ячейка [печать] 7 4 5" xfId="9951"/>
    <cellStyle name="Отдельная ячейка [печать] 7 5" xfId="4408"/>
    <cellStyle name="Отдельная ячейка [печать] 7 5 2" xfId="9955"/>
    <cellStyle name="Отдельная ячейка [печать] 7 6" xfId="7548"/>
    <cellStyle name="Отдельная ячейка [печать] 7 7" xfId="9940"/>
    <cellStyle name="Отдельная ячейка [печать] 7 8" xfId="13657"/>
    <cellStyle name="Отдельная ячейка [печать] 8" xfId="2742"/>
    <cellStyle name="Отдельная ячейка [печать] 8 2" xfId="2743"/>
    <cellStyle name="Отдельная ячейка [печать] 8 2 2" xfId="2744"/>
    <cellStyle name="Отдельная ячейка [печать] 8 2 2 2" xfId="9959"/>
    <cellStyle name="Отдельная ячейка [печать] 8 2 2 3" xfId="9958"/>
    <cellStyle name="Отдельная ячейка [печать] 8 2 3" xfId="6581"/>
    <cellStyle name="Отдельная ячейка [печать] 8 2 3 2" xfId="8875"/>
    <cellStyle name="Отдельная ячейка [печать] 8 2 3 2 2" xfId="9961"/>
    <cellStyle name="Отдельная ячейка [печать] 8 2 3 3" xfId="9962"/>
    <cellStyle name="Отдельная ячейка [печать] 8 2 3 4" xfId="9960"/>
    <cellStyle name="Отдельная ячейка [печать] 8 2 3 5" xfId="14459"/>
    <cellStyle name="Отдельная ячейка [печать] 8 2 4" xfId="5723"/>
    <cellStyle name="Отдельная ячейка [печать] 8 2 4 2" xfId="9963"/>
    <cellStyle name="Отдельная ячейка [печать] 8 2 5" xfId="8324"/>
    <cellStyle name="Отдельная ячейка [печать] 8 2 6" xfId="9957"/>
    <cellStyle name="Отдельная ячейка [печать] 8 2 7" xfId="14140"/>
    <cellStyle name="Отдельная ячейка [печать] 8 3" xfId="2745"/>
    <cellStyle name="Отдельная ячейка [печать] 8 3 2" xfId="5724"/>
    <cellStyle name="Отдельная ячейка [печать] 8 3 2 2" xfId="9965"/>
    <cellStyle name="Отдельная ячейка [печать] 8 3 3" xfId="8325"/>
    <cellStyle name="Отдельная ячейка [печать] 8 3 3 2" xfId="9966"/>
    <cellStyle name="Отдельная ячейка [печать] 8 3 4" xfId="9964"/>
    <cellStyle name="Отдельная ячейка [печать] 8 3 5" xfId="14141"/>
    <cellStyle name="Отдельная ячейка [печать] 8 4" xfId="5722"/>
    <cellStyle name="Отдельная ячейка [печать] 8 4 2" xfId="9968"/>
    <cellStyle name="Отдельная ячейка [печать] 8 4 3" xfId="9969"/>
    <cellStyle name="Отдельная ячейка [печать] 8 4 4" xfId="9970"/>
    <cellStyle name="Отдельная ячейка [печать] 8 4 5" xfId="9967"/>
    <cellStyle name="Отдельная ячейка [печать] 8 5" xfId="4409"/>
    <cellStyle name="Отдельная ячейка [печать] 8 5 2" xfId="9971"/>
    <cellStyle name="Отдельная ячейка [печать] 8 6" xfId="7549"/>
    <cellStyle name="Отдельная ячейка [печать] 8 7" xfId="9956"/>
    <cellStyle name="Отдельная ячейка [печать] 8 8" xfId="13658"/>
    <cellStyle name="Отдельная ячейка [печать] 9" xfId="2746"/>
    <cellStyle name="Отдельная ячейка [печать] 9 2" xfId="2747"/>
    <cellStyle name="Отдельная ячейка [печать] 9 2 2" xfId="2748"/>
    <cellStyle name="Отдельная ячейка [печать] 9 2 2 2" xfId="9975"/>
    <cellStyle name="Отдельная ячейка [печать] 9 2 2 3" xfId="9974"/>
    <cellStyle name="Отдельная ячейка [печать] 9 2 3" xfId="6582"/>
    <cellStyle name="Отдельная ячейка [печать] 9 2 3 2" xfId="9977"/>
    <cellStyle name="Отдельная ячейка [печать] 9 2 3 3" xfId="9978"/>
    <cellStyle name="Отдельная ячейка [печать] 9 2 3 4" xfId="9976"/>
    <cellStyle name="Отдельная ячейка [печать] 9 2 4" xfId="5725"/>
    <cellStyle name="Отдельная ячейка [печать] 9 2 4 2" xfId="9979"/>
    <cellStyle name="Отдельная ячейка [печать] 9 2 5" xfId="9973"/>
    <cellStyle name="Отдельная ячейка [печать] 9 3" xfId="2749"/>
    <cellStyle name="Отдельная ячейка [печать] 9 3 2" xfId="5726"/>
    <cellStyle name="Отдельная ячейка [печать] 9 3 2 2" xfId="9981"/>
    <cellStyle name="Отдельная ячейка [печать] 9 3 3" xfId="8326"/>
    <cellStyle name="Отдельная ячейка [печать] 9 3 3 2" xfId="9982"/>
    <cellStyle name="Отдельная ячейка [печать] 9 3 4" xfId="9980"/>
    <cellStyle name="Отдельная ячейка [печать] 9 3 5" xfId="14142"/>
    <cellStyle name="Отдельная ячейка [печать] 9 4" xfId="4410"/>
    <cellStyle name="Отдельная ячейка [печать] 9 4 2" xfId="9983"/>
    <cellStyle name="Отдельная ячейка [печать] 9 5" xfId="7550"/>
    <cellStyle name="Отдельная ячейка [печать] 9 5 2" xfId="9984"/>
    <cellStyle name="Отдельная ячейка [печать] 9 6" xfId="9972"/>
    <cellStyle name="Отдельная ячейка [печать] 9 7" xfId="13659"/>
    <cellStyle name="Отдельная ячейка 10" xfId="2750"/>
    <cellStyle name="Отдельная ячейка 10 2" xfId="2751"/>
    <cellStyle name="Отдельная ячейка 10 2 2" xfId="2752"/>
    <cellStyle name="Отдельная ячейка 10 2 2 2" xfId="9988"/>
    <cellStyle name="Отдельная ячейка 10 2 2 3" xfId="9987"/>
    <cellStyle name="Отдельная ячейка 10 2 3" xfId="6583"/>
    <cellStyle name="Отдельная ячейка 10 2 3 2" xfId="9990"/>
    <cellStyle name="Отдельная ячейка 10 2 3 3" xfId="9991"/>
    <cellStyle name="Отдельная ячейка 10 2 3 4" xfId="9989"/>
    <cellStyle name="Отдельная ячейка 10 2 4" xfId="5727"/>
    <cellStyle name="Отдельная ячейка 10 2 4 2" xfId="9992"/>
    <cellStyle name="Отдельная ячейка 10 2 5" xfId="9986"/>
    <cellStyle name="Отдельная ячейка 10 3" xfId="2753"/>
    <cellStyle name="Отдельная ячейка 10 3 2" xfId="5728"/>
    <cellStyle name="Отдельная ячейка 10 3 2 2" xfId="9994"/>
    <cellStyle name="Отдельная ячейка 10 3 3" xfId="8327"/>
    <cellStyle name="Отдельная ячейка 10 3 3 2" xfId="9995"/>
    <cellStyle name="Отдельная ячейка 10 3 4" xfId="9993"/>
    <cellStyle name="Отдельная ячейка 10 3 5" xfId="14143"/>
    <cellStyle name="Отдельная ячейка 10 4" xfId="4411"/>
    <cellStyle name="Отдельная ячейка 10 4 2" xfId="9996"/>
    <cellStyle name="Отдельная ячейка 10 5" xfId="7551"/>
    <cellStyle name="Отдельная ячейка 10 5 2" xfId="9997"/>
    <cellStyle name="Отдельная ячейка 10 6" xfId="9985"/>
    <cellStyle name="Отдельная ячейка 10 7" xfId="13660"/>
    <cellStyle name="Отдельная ячейка 100" xfId="9998"/>
    <cellStyle name="Отдельная ячейка 101" xfId="9999"/>
    <cellStyle name="Отдельная ячейка 102" xfId="10000"/>
    <cellStyle name="Отдельная ячейка 103" xfId="10001"/>
    <cellStyle name="Отдельная ячейка 104" xfId="10002"/>
    <cellStyle name="Отдельная ячейка 105" xfId="10003"/>
    <cellStyle name="Отдельная ячейка 106" xfId="10004"/>
    <cellStyle name="Отдельная ячейка 107" xfId="10005"/>
    <cellStyle name="Отдельная ячейка 108" xfId="10006"/>
    <cellStyle name="Отдельная ячейка 109" xfId="10007"/>
    <cellStyle name="Отдельная ячейка 11" xfId="2754"/>
    <cellStyle name="Отдельная ячейка 11 2" xfId="2755"/>
    <cellStyle name="Отдельная ячейка 11 2 2" xfId="2756"/>
    <cellStyle name="Отдельная ячейка 11 2 2 2" xfId="10011"/>
    <cellStyle name="Отдельная ячейка 11 2 2 3" xfId="10010"/>
    <cellStyle name="Отдельная ячейка 11 2 3" xfId="6584"/>
    <cellStyle name="Отдельная ячейка 11 2 3 2" xfId="10013"/>
    <cellStyle name="Отдельная ячейка 11 2 3 3" xfId="10014"/>
    <cellStyle name="Отдельная ячейка 11 2 3 4" xfId="10012"/>
    <cellStyle name="Отдельная ячейка 11 2 4" xfId="5729"/>
    <cellStyle name="Отдельная ячейка 11 2 4 2" xfId="10015"/>
    <cellStyle name="Отдельная ячейка 11 2 5" xfId="10009"/>
    <cellStyle name="Отдельная ячейка 11 3" xfId="2757"/>
    <cellStyle name="Отдельная ячейка 11 3 2" xfId="5730"/>
    <cellStyle name="Отдельная ячейка 11 3 2 2" xfId="10017"/>
    <cellStyle name="Отдельная ячейка 11 3 3" xfId="8328"/>
    <cellStyle name="Отдельная ячейка 11 3 3 2" xfId="10018"/>
    <cellStyle name="Отдельная ячейка 11 3 4" xfId="10016"/>
    <cellStyle name="Отдельная ячейка 11 3 5" xfId="14144"/>
    <cellStyle name="Отдельная ячейка 11 4" xfId="4412"/>
    <cellStyle name="Отдельная ячейка 11 4 2" xfId="10019"/>
    <cellStyle name="Отдельная ячейка 11 5" xfId="7552"/>
    <cellStyle name="Отдельная ячейка 11 5 2" xfId="10020"/>
    <cellStyle name="Отдельная ячейка 11 6" xfId="10008"/>
    <cellStyle name="Отдельная ячейка 11 7" xfId="13661"/>
    <cellStyle name="Отдельная ячейка 110" xfId="10021"/>
    <cellStyle name="Отдельная ячейка 111" xfId="10022"/>
    <cellStyle name="Отдельная ячейка 112" xfId="10023"/>
    <cellStyle name="Отдельная ячейка 113" xfId="10024"/>
    <cellStyle name="Отдельная ячейка 114" xfId="10025"/>
    <cellStyle name="Отдельная ячейка 115" xfId="10026"/>
    <cellStyle name="Отдельная ячейка 116" xfId="10027"/>
    <cellStyle name="Отдельная ячейка 117" xfId="10028"/>
    <cellStyle name="Отдельная ячейка 118" xfId="10029"/>
    <cellStyle name="Отдельная ячейка 119" xfId="10030"/>
    <cellStyle name="Отдельная ячейка 12" xfId="2758"/>
    <cellStyle name="Отдельная ячейка 12 2" xfId="2759"/>
    <cellStyle name="Отдельная ячейка 12 2 2" xfId="2760"/>
    <cellStyle name="Отдельная ячейка 12 2 2 2" xfId="10034"/>
    <cellStyle name="Отдельная ячейка 12 2 2 3" xfId="10033"/>
    <cellStyle name="Отдельная ячейка 12 2 3" xfId="6585"/>
    <cellStyle name="Отдельная ячейка 12 2 3 2" xfId="10036"/>
    <cellStyle name="Отдельная ячейка 12 2 3 3" xfId="10037"/>
    <cellStyle name="Отдельная ячейка 12 2 3 4" xfId="10035"/>
    <cellStyle name="Отдельная ячейка 12 2 4" xfId="5731"/>
    <cellStyle name="Отдельная ячейка 12 2 4 2" xfId="10038"/>
    <cellStyle name="Отдельная ячейка 12 2 5" xfId="10032"/>
    <cellStyle name="Отдельная ячейка 12 3" xfId="2761"/>
    <cellStyle name="Отдельная ячейка 12 3 2" xfId="5732"/>
    <cellStyle name="Отдельная ячейка 12 3 2 2" xfId="10040"/>
    <cellStyle name="Отдельная ячейка 12 3 3" xfId="8329"/>
    <cellStyle name="Отдельная ячейка 12 3 3 2" xfId="10041"/>
    <cellStyle name="Отдельная ячейка 12 3 4" xfId="10039"/>
    <cellStyle name="Отдельная ячейка 12 3 5" xfId="14145"/>
    <cellStyle name="Отдельная ячейка 12 4" xfId="4413"/>
    <cellStyle name="Отдельная ячейка 12 4 2" xfId="10042"/>
    <cellStyle name="Отдельная ячейка 12 5" xfId="7553"/>
    <cellStyle name="Отдельная ячейка 12 5 2" xfId="10043"/>
    <cellStyle name="Отдельная ячейка 12 6" xfId="10031"/>
    <cellStyle name="Отдельная ячейка 12 7" xfId="13662"/>
    <cellStyle name="Отдельная ячейка 120" xfId="10044"/>
    <cellStyle name="Отдельная ячейка 121" xfId="10045"/>
    <cellStyle name="Отдельная ячейка 122" xfId="10046"/>
    <cellStyle name="Отдельная ячейка 123" xfId="10047"/>
    <cellStyle name="Отдельная ячейка 124" xfId="10048"/>
    <cellStyle name="Отдельная ячейка 125" xfId="10049"/>
    <cellStyle name="Отдельная ячейка 126" xfId="10050"/>
    <cellStyle name="Отдельная ячейка 127" xfId="10051"/>
    <cellStyle name="Отдельная ячейка 128" xfId="10052"/>
    <cellStyle name="Отдельная ячейка 129" xfId="10053"/>
    <cellStyle name="Отдельная ячейка 13" xfId="2762"/>
    <cellStyle name="Отдельная ячейка 13 2" xfId="2763"/>
    <cellStyle name="Отдельная ячейка 13 2 2" xfId="2764"/>
    <cellStyle name="Отдельная ячейка 13 2 2 2" xfId="10057"/>
    <cellStyle name="Отдельная ячейка 13 2 2 3" xfId="10056"/>
    <cellStyle name="Отдельная ячейка 13 2 3" xfId="6586"/>
    <cellStyle name="Отдельная ячейка 13 2 3 2" xfId="10059"/>
    <cellStyle name="Отдельная ячейка 13 2 3 3" xfId="10060"/>
    <cellStyle name="Отдельная ячейка 13 2 3 4" xfId="10058"/>
    <cellStyle name="Отдельная ячейка 13 2 4" xfId="5733"/>
    <cellStyle name="Отдельная ячейка 13 2 4 2" xfId="10061"/>
    <cellStyle name="Отдельная ячейка 13 2 5" xfId="10055"/>
    <cellStyle name="Отдельная ячейка 13 3" xfId="2765"/>
    <cellStyle name="Отдельная ячейка 13 3 2" xfId="5734"/>
    <cellStyle name="Отдельная ячейка 13 3 2 2" xfId="10063"/>
    <cellStyle name="Отдельная ячейка 13 3 3" xfId="8331"/>
    <cellStyle name="Отдельная ячейка 13 3 3 2" xfId="10064"/>
    <cellStyle name="Отдельная ячейка 13 3 4" xfId="10062"/>
    <cellStyle name="Отдельная ячейка 13 3 5" xfId="14146"/>
    <cellStyle name="Отдельная ячейка 13 4" xfId="4414"/>
    <cellStyle name="Отдельная ячейка 13 4 2" xfId="10065"/>
    <cellStyle name="Отдельная ячейка 13 5" xfId="7554"/>
    <cellStyle name="Отдельная ячейка 13 5 2" xfId="10066"/>
    <cellStyle name="Отдельная ячейка 13 6" xfId="10054"/>
    <cellStyle name="Отдельная ячейка 13 7" xfId="13663"/>
    <cellStyle name="Отдельная ячейка 130" xfId="10067"/>
    <cellStyle name="Отдельная ячейка 131" xfId="10068"/>
    <cellStyle name="Отдельная ячейка 132" xfId="14549"/>
    <cellStyle name="Отдельная ячейка 133" xfId="14533"/>
    <cellStyle name="Отдельная ячейка 134" xfId="14561"/>
    <cellStyle name="Отдельная ячейка 14" xfId="2766"/>
    <cellStyle name="Отдельная ячейка 14 2" xfId="2767"/>
    <cellStyle name="Отдельная ячейка 14 2 2" xfId="2768"/>
    <cellStyle name="Отдельная ячейка 14 2 2 2" xfId="10072"/>
    <cellStyle name="Отдельная ячейка 14 2 2 3" xfId="10071"/>
    <cellStyle name="Отдельная ячейка 14 2 3" xfId="6587"/>
    <cellStyle name="Отдельная ячейка 14 2 3 2" xfId="10074"/>
    <cellStyle name="Отдельная ячейка 14 2 3 3" xfId="10075"/>
    <cellStyle name="Отдельная ячейка 14 2 3 4" xfId="10073"/>
    <cellStyle name="Отдельная ячейка 14 2 4" xfId="5735"/>
    <cellStyle name="Отдельная ячейка 14 2 4 2" xfId="10076"/>
    <cellStyle name="Отдельная ячейка 14 2 5" xfId="10070"/>
    <cellStyle name="Отдельная ячейка 14 3" xfId="2769"/>
    <cellStyle name="Отдельная ячейка 14 3 2" xfId="5736"/>
    <cellStyle name="Отдельная ячейка 14 3 2 2" xfId="10078"/>
    <cellStyle name="Отдельная ячейка 14 3 3" xfId="8332"/>
    <cellStyle name="Отдельная ячейка 14 3 3 2" xfId="10079"/>
    <cellStyle name="Отдельная ячейка 14 3 4" xfId="10077"/>
    <cellStyle name="Отдельная ячейка 14 3 5" xfId="14147"/>
    <cellStyle name="Отдельная ячейка 14 4" xfId="4415"/>
    <cellStyle name="Отдельная ячейка 14 4 2" xfId="10080"/>
    <cellStyle name="Отдельная ячейка 14 5" xfId="7555"/>
    <cellStyle name="Отдельная ячейка 14 5 2" xfId="10081"/>
    <cellStyle name="Отдельная ячейка 14 6" xfId="10069"/>
    <cellStyle name="Отдельная ячейка 14 7" xfId="13664"/>
    <cellStyle name="Отдельная ячейка 15" xfId="2770"/>
    <cellStyle name="Отдельная ячейка 15 10" xfId="2771"/>
    <cellStyle name="Отдельная ячейка 15 10 2" xfId="5737"/>
    <cellStyle name="Отдельная ячейка 15 10 2 2" xfId="10084"/>
    <cellStyle name="Отдельная ячейка 15 10 3" xfId="8333"/>
    <cellStyle name="Отдельная ячейка 15 10 3 2" xfId="10085"/>
    <cellStyle name="Отдельная ячейка 15 10 4" xfId="10083"/>
    <cellStyle name="Отдельная ячейка 15 10 5" xfId="14148"/>
    <cellStyle name="Отдельная ячейка 15 11" xfId="4416"/>
    <cellStyle name="Отдельная ячейка 15 11 2" xfId="10086"/>
    <cellStyle name="Отдельная ячейка 15 12" xfId="7556"/>
    <cellStyle name="Отдельная ячейка 15 12 2" xfId="10087"/>
    <cellStyle name="Отдельная ячейка 15 13" xfId="10082"/>
    <cellStyle name="Отдельная ячейка 15 14" xfId="13665"/>
    <cellStyle name="Отдельная ячейка 15 2" xfId="2772"/>
    <cellStyle name="Отдельная ячейка 15 2 2" xfId="2773"/>
    <cellStyle name="Отдельная ячейка 15 2 2 2" xfId="5738"/>
    <cellStyle name="Отдельная ячейка 15 2 2 2 2" xfId="10090"/>
    <cellStyle name="Отдельная ячейка 15 2 2 3" xfId="10091"/>
    <cellStyle name="Отдельная ячейка 15 2 2 4" xfId="10089"/>
    <cellStyle name="Отдельная ячейка 15 2 3" xfId="2774"/>
    <cellStyle name="Отдельная ячейка 15 2 3 2" xfId="5739"/>
    <cellStyle name="Отдельная ячейка 15 2 3 2 2" xfId="10093"/>
    <cellStyle name="Отдельная ячейка 15 2 3 3" xfId="10094"/>
    <cellStyle name="Отдельная ячейка 15 2 3 4" xfId="10092"/>
    <cellStyle name="Отдельная ячейка 15 2 4" xfId="4417"/>
    <cellStyle name="Отдельная ячейка 15 2 4 2" xfId="10095"/>
    <cellStyle name="Отдельная ячейка 15 2 5" xfId="10088"/>
    <cellStyle name="Отдельная ячейка 15 3" xfId="2775"/>
    <cellStyle name="Отдельная ячейка 15 3 2" xfId="2776"/>
    <cellStyle name="Отдельная ячейка 15 3 2 2" xfId="5740"/>
    <cellStyle name="Отдельная ячейка 15 3 2 2 2" xfId="10098"/>
    <cellStyle name="Отдельная ячейка 15 3 2 3" xfId="10099"/>
    <cellStyle name="Отдельная ячейка 15 3 2 4" xfId="10097"/>
    <cellStyle name="Отдельная ячейка 15 3 3" xfId="2777"/>
    <cellStyle name="Отдельная ячейка 15 3 3 2" xfId="5741"/>
    <cellStyle name="Отдельная ячейка 15 3 3 2 2" xfId="10101"/>
    <cellStyle name="Отдельная ячейка 15 3 3 3" xfId="10102"/>
    <cellStyle name="Отдельная ячейка 15 3 3 4" xfId="10100"/>
    <cellStyle name="Отдельная ячейка 15 3 4" xfId="4418"/>
    <cellStyle name="Отдельная ячейка 15 3 4 2" xfId="10103"/>
    <cellStyle name="Отдельная ячейка 15 3 5" xfId="10096"/>
    <cellStyle name="Отдельная ячейка 15 4" xfId="2778"/>
    <cellStyle name="Отдельная ячейка 15 4 2" xfId="2779"/>
    <cellStyle name="Отдельная ячейка 15 4 2 2" xfId="5742"/>
    <cellStyle name="Отдельная ячейка 15 4 2 2 2" xfId="10106"/>
    <cellStyle name="Отдельная ячейка 15 4 2 3" xfId="10107"/>
    <cellStyle name="Отдельная ячейка 15 4 2 4" xfId="10105"/>
    <cellStyle name="Отдельная ячейка 15 4 3" xfId="2780"/>
    <cellStyle name="Отдельная ячейка 15 4 3 2" xfId="5743"/>
    <cellStyle name="Отдельная ячейка 15 4 3 2 2" xfId="10109"/>
    <cellStyle name="Отдельная ячейка 15 4 3 3" xfId="10110"/>
    <cellStyle name="Отдельная ячейка 15 4 3 4" xfId="10108"/>
    <cellStyle name="Отдельная ячейка 15 4 4" xfId="4419"/>
    <cellStyle name="Отдельная ячейка 15 4 4 2" xfId="10111"/>
    <cellStyle name="Отдельная ячейка 15 4 5" xfId="10104"/>
    <cellStyle name="Отдельная ячейка 15 5" xfId="2781"/>
    <cellStyle name="Отдельная ячейка 15 5 2" xfId="2782"/>
    <cellStyle name="Отдельная ячейка 15 5 2 2" xfId="5744"/>
    <cellStyle name="Отдельная ячейка 15 5 2 2 2" xfId="10114"/>
    <cellStyle name="Отдельная ячейка 15 5 2 3" xfId="10115"/>
    <cellStyle name="Отдельная ячейка 15 5 2 4" xfId="10113"/>
    <cellStyle name="Отдельная ячейка 15 5 3" xfId="2783"/>
    <cellStyle name="Отдельная ячейка 15 5 3 2" xfId="5745"/>
    <cellStyle name="Отдельная ячейка 15 5 3 2 2" xfId="10117"/>
    <cellStyle name="Отдельная ячейка 15 5 3 3" xfId="10118"/>
    <cellStyle name="Отдельная ячейка 15 5 3 4" xfId="10116"/>
    <cellStyle name="Отдельная ячейка 15 5 4" xfId="4420"/>
    <cellStyle name="Отдельная ячейка 15 5 4 2" xfId="10119"/>
    <cellStyle name="Отдельная ячейка 15 5 5" xfId="10112"/>
    <cellStyle name="Отдельная ячейка 15 6" xfId="2784"/>
    <cellStyle name="Отдельная ячейка 15 6 2" xfId="2785"/>
    <cellStyle name="Отдельная ячейка 15 6 2 2" xfId="5746"/>
    <cellStyle name="Отдельная ячейка 15 6 2 2 2" xfId="10122"/>
    <cellStyle name="Отдельная ячейка 15 6 2 3" xfId="10123"/>
    <cellStyle name="Отдельная ячейка 15 6 2 4" xfId="10121"/>
    <cellStyle name="Отдельная ячейка 15 6 3" xfId="2786"/>
    <cellStyle name="Отдельная ячейка 15 6 3 2" xfId="5747"/>
    <cellStyle name="Отдельная ячейка 15 6 3 2 2" xfId="10125"/>
    <cellStyle name="Отдельная ячейка 15 6 3 3" xfId="10126"/>
    <cellStyle name="Отдельная ячейка 15 6 3 4" xfId="10124"/>
    <cellStyle name="Отдельная ячейка 15 6 4" xfId="4421"/>
    <cellStyle name="Отдельная ячейка 15 6 4 2" xfId="10127"/>
    <cellStyle name="Отдельная ячейка 15 6 5" xfId="10120"/>
    <cellStyle name="Отдельная ячейка 15 7" xfId="2787"/>
    <cellStyle name="Отдельная ячейка 15 7 2" xfId="2788"/>
    <cellStyle name="Отдельная ячейка 15 7 2 2" xfId="5748"/>
    <cellStyle name="Отдельная ячейка 15 7 2 2 2" xfId="10130"/>
    <cellStyle name="Отдельная ячейка 15 7 2 3" xfId="10131"/>
    <cellStyle name="Отдельная ячейка 15 7 2 4" xfId="10129"/>
    <cellStyle name="Отдельная ячейка 15 7 3" xfId="2789"/>
    <cellStyle name="Отдельная ячейка 15 7 3 2" xfId="5749"/>
    <cellStyle name="Отдельная ячейка 15 7 3 2 2" xfId="10133"/>
    <cellStyle name="Отдельная ячейка 15 7 3 3" xfId="10134"/>
    <cellStyle name="Отдельная ячейка 15 7 3 4" xfId="10132"/>
    <cellStyle name="Отдельная ячейка 15 7 4" xfId="4422"/>
    <cellStyle name="Отдельная ячейка 15 7 4 2" xfId="10135"/>
    <cellStyle name="Отдельная ячейка 15 7 5" xfId="10128"/>
    <cellStyle name="Отдельная ячейка 15 8" xfId="2790"/>
    <cellStyle name="Отдельная ячейка 15 8 2" xfId="2791"/>
    <cellStyle name="Отдельная ячейка 15 8 2 2" xfId="5750"/>
    <cellStyle name="Отдельная ячейка 15 8 2 2 2" xfId="10138"/>
    <cellStyle name="Отдельная ячейка 15 8 2 3" xfId="10139"/>
    <cellStyle name="Отдельная ячейка 15 8 2 4" xfId="10137"/>
    <cellStyle name="Отдельная ячейка 15 8 3" xfId="2792"/>
    <cellStyle name="Отдельная ячейка 15 8 3 2" xfId="5751"/>
    <cellStyle name="Отдельная ячейка 15 8 3 2 2" xfId="10141"/>
    <cellStyle name="Отдельная ячейка 15 8 3 3" xfId="10142"/>
    <cellStyle name="Отдельная ячейка 15 8 3 4" xfId="10140"/>
    <cellStyle name="Отдельная ячейка 15 8 4" xfId="4423"/>
    <cellStyle name="Отдельная ячейка 15 8 4 2" xfId="10143"/>
    <cellStyle name="Отдельная ячейка 15 8 5" xfId="10136"/>
    <cellStyle name="Отдельная ячейка 15 9" xfId="2793"/>
    <cellStyle name="Отдельная ячейка 15 9 2" xfId="10145"/>
    <cellStyle name="Отдельная ячейка 15 9 3" xfId="10144"/>
    <cellStyle name="Отдельная ячейка 15_10470_35589_Расчет показателей КФМ" xfId="2794"/>
    <cellStyle name="Отдельная ячейка 16" xfId="2795"/>
    <cellStyle name="Отдельная ячейка 16 2" xfId="2796"/>
    <cellStyle name="Отдельная ячейка 16 2 2" xfId="2797"/>
    <cellStyle name="Отдельная ячейка 16 2 2 2" xfId="10149"/>
    <cellStyle name="Отдельная ячейка 16 2 2 3" xfId="10148"/>
    <cellStyle name="Отдельная ячейка 16 2 3" xfId="6588"/>
    <cellStyle name="Отдельная ячейка 16 2 3 2" xfId="10151"/>
    <cellStyle name="Отдельная ячейка 16 2 3 3" xfId="10152"/>
    <cellStyle name="Отдельная ячейка 16 2 3 4" xfId="10150"/>
    <cellStyle name="Отдельная ячейка 16 2 4" xfId="5752"/>
    <cellStyle name="Отдельная ячейка 16 2 4 2" xfId="10153"/>
    <cellStyle name="Отдельная ячейка 16 2 5" xfId="10147"/>
    <cellStyle name="Отдельная ячейка 16 3" xfId="2798"/>
    <cellStyle name="Отдельная ячейка 16 3 2" xfId="5753"/>
    <cellStyle name="Отдельная ячейка 16 3 2 2" xfId="10155"/>
    <cellStyle name="Отдельная ячейка 16 3 3" xfId="8338"/>
    <cellStyle name="Отдельная ячейка 16 3 3 2" xfId="10156"/>
    <cellStyle name="Отдельная ячейка 16 3 4" xfId="10154"/>
    <cellStyle name="Отдельная ячейка 16 3 5" xfId="14149"/>
    <cellStyle name="Отдельная ячейка 16 4" xfId="4424"/>
    <cellStyle name="Отдельная ячейка 16 4 2" xfId="10157"/>
    <cellStyle name="Отдельная ячейка 16 5" xfId="7558"/>
    <cellStyle name="Отдельная ячейка 16 5 2" xfId="10158"/>
    <cellStyle name="Отдельная ячейка 16 6" xfId="10146"/>
    <cellStyle name="Отдельная ячейка 16 7" xfId="13666"/>
    <cellStyle name="Отдельная ячейка 17" xfId="2799"/>
    <cellStyle name="Отдельная ячейка 17 2" xfId="2800"/>
    <cellStyle name="Отдельная ячейка 17 2 2" xfId="2801"/>
    <cellStyle name="Отдельная ячейка 17 2 2 2" xfId="10162"/>
    <cellStyle name="Отдельная ячейка 17 2 2 3" xfId="10161"/>
    <cellStyle name="Отдельная ячейка 17 2 3" xfId="6589"/>
    <cellStyle name="Отдельная ячейка 17 2 3 2" xfId="10164"/>
    <cellStyle name="Отдельная ячейка 17 2 3 3" xfId="10165"/>
    <cellStyle name="Отдельная ячейка 17 2 3 4" xfId="10163"/>
    <cellStyle name="Отдельная ячейка 17 2 4" xfId="5754"/>
    <cellStyle name="Отдельная ячейка 17 2 4 2" xfId="10166"/>
    <cellStyle name="Отдельная ячейка 17 2 5" xfId="10160"/>
    <cellStyle name="Отдельная ячейка 17 3" xfId="2802"/>
    <cellStyle name="Отдельная ячейка 17 3 2" xfId="5755"/>
    <cellStyle name="Отдельная ячейка 17 3 2 2" xfId="10168"/>
    <cellStyle name="Отдельная ячейка 17 3 3" xfId="8339"/>
    <cellStyle name="Отдельная ячейка 17 3 3 2" xfId="10169"/>
    <cellStyle name="Отдельная ячейка 17 3 4" xfId="10167"/>
    <cellStyle name="Отдельная ячейка 17 3 5" xfId="14150"/>
    <cellStyle name="Отдельная ячейка 17 4" xfId="4425"/>
    <cellStyle name="Отдельная ячейка 17 4 2" xfId="10170"/>
    <cellStyle name="Отдельная ячейка 17 5" xfId="7559"/>
    <cellStyle name="Отдельная ячейка 17 5 2" xfId="10171"/>
    <cellStyle name="Отдельная ячейка 17 6" xfId="10159"/>
    <cellStyle name="Отдельная ячейка 17 7" xfId="13667"/>
    <cellStyle name="Отдельная ячейка 18" xfId="2803"/>
    <cellStyle name="Отдельная ячейка 18 2" xfId="2804"/>
    <cellStyle name="Отдельная ячейка 18 2 2" xfId="2805"/>
    <cellStyle name="Отдельная ячейка 18 2 2 2" xfId="10175"/>
    <cellStyle name="Отдельная ячейка 18 2 2 3" xfId="10174"/>
    <cellStyle name="Отдельная ячейка 18 2 3" xfId="6590"/>
    <cellStyle name="Отдельная ячейка 18 2 3 2" xfId="10177"/>
    <cellStyle name="Отдельная ячейка 18 2 3 3" xfId="10178"/>
    <cellStyle name="Отдельная ячейка 18 2 3 4" xfId="10176"/>
    <cellStyle name="Отдельная ячейка 18 2 4" xfId="5756"/>
    <cellStyle name="Отдельная ячейка 18 2 4 2" xfId="10179"/>
    <cellStyle name="Отдельная ячейка 18 2 5" xfId="10173"/>
    <cellStyle name="Отдельная ячейка 18 3" xfId="2806"/>
    <cellStyle name="Отдельная ячейка 18 3 2" xfId="5757"/>
    <cellStyle name="Отдельная ячейка 18 3 2 2" xfId="10181"/>
    <cellStyle name="Отдельная ячейка 18 3 3" xfId="8341"/>
    <cellStyle name="Отдельная ячейка 18 3 3 2" xfId="10182"/>
    <cellStyle name="Отдельная ячейка 18 3 4" xfId="10180"/>
    <cellStyle name="Отдельная ячейка 18 3 5" xfId="14151"/>
    <cellStyle name="Отдельная ячейка 18 4" xfId="4426"/>
    <cellStyle name="Отдельная ячейка 18 4 2" xfId="10183"/>
    <cellStyle name="Отдельная ячейка 18 5" xfId="7560"/>
    <cellStyle name="Отдельная ячейка 18 5 2" xfId="10184"/>
    <cellStyle name="Отдельная ячейка 18 6" xfId="10172"/>
    <cellStyle name="Отдельная ячейка 18 7" xfId="13668"/>
    <cellStyle name="Отдельная ячейка 19" xfId="2807"/>
    <cellStyle name="Отдельная ячейка 19 2" xfId="2808"/>
    <cellStyle name="Отдельная ячейка 19 2 2" xfId="2809"/>
    <cellStyle name="Отдельная ячейка 19 2 2 2" xfId="10188"/>
    <cellStyle name="Отдельная ячейка 19 2 2 3" xfId="10187"/>
    <cellStyle name="Отдельная ячейка 19 2 3" xfId="6591"/>
    <cellStyle name="Отдельная ячейка 19 2 3 2" xfId="10190"/>
    <cellStyle name="Отдельная ячейка 19 2 3 3" xfId="10191"/>
    <cellStyle name="Отдельная ячейка 19 2 3 4" xfId="10189"/>
    <cellStyle name="Отдельная ячейка 19 2 4" xfId="5758"/>
    <cellStyle name="Отдельная ячейка 19 2 4 2" xfId="10192"/>
    <cellStyle name="Отдельная ячейка 19 2 5" xfId="10186"/>
    <cellStyle name="Отдельная ячейка 19 3" xfId="2810"/>
    <cellStyle name="Отдельная ячейка 19 3 2" xfId="2811"/>
    <cellStyle name="Отдельная ячейка 19 3 2 2" xfId="5759"/>
    <cellStyle name="Отдельная ячейка 19 3 2 2 2" xfId="10195"/>
    <cellStyle name="Отдельная ячейка 19 3 2 3" xfId="8343"/>
    <cellStyle name="Отдельная ячейка 19 3 2 3 2" xfId="10196"/>
    <cellStyle name="Отдельная ячейка 19 3 2 4" xfId="10194"/>
    <cellStyle name="Отдельная ячейка 19 3 2 5" xfId="14152"/>
    <cellStyle name="Отдельная ячейка 19 3 3" xfId="6592"/>
    <cellStyle name="Отдельная ячейка 19 3 3 2" xfId="10198"/>
    <cellStyle name="Отдельная ячейка 19 3 3 3" xfId="10197"/>
    <cellStyle name="Отдельная ячейка 19 3 4" xfId="10199"/>
    <cellStyle name="Отдельная ячейка 19 3 5" xfId="10200"/>
    <cellStyle name="Отдельная ячейка 19 3 6" xfId="10193"/>
    <cellStyle name="Отдельная ячейка 19 4" xfId="4427"/>
    <cellStyle name="Отдельная ячейка 19 4 2" xfId="10201"/>
    <cellStyle name="Отдельная ячейка 19 5" xfId="7561"/>
    <cellStyle name="Отдельная ячейка 19 5 2" xfId="10202"/>
    <cellStyle name="Отдельная ячейка 19 6" xfId="10185"/>
    <cellStyle name="Отдельная ячейка 19 7" xfId="13669"/>
    <cellStyle name="Отдельная ячейка 2" xfId="2812"/>
    <cellStyle name="Отдельная ячейка 2 10" xfId="2813"/>
    <cellStyle name="Отдельная ячейка 2 10 2" xfId="5761"/>
    <cellStyle name="Отдельная ячейка 2 10 2 2" xfId="10205"/>
    <cellStyle name="Отдельная ячейка 2 10 3" xfId="8344"/>
    <cellStyle name="Отдельная ячейка 2 10 3 2" xfId="10206"/>
    <cellStyle name="Отдельная ячейка 2 10 4" xfId="10204"/>
    <cellStyle name="Отдельная ячейка 2 10 5" xfId="14153"/>
    <cellStyle name="Отдельная ячейка 2 11" xfId="5760"/>
    <cellStyle name="Отдельная ячейка 2 11 2" xfId="10208"/>
    <cellStyle name="Отдельная ячейка 2 11 3" xfId="10209"/>
    <cellStyle name="Отдельная ячейка 2 11 4" xfId="10210"/>
    <cellStyle name="Отдельная ячейка 2 11 5" xfId="10207"/>
    <cellStyle name="Отдельная ячейка 2 12" xfId="4428"/>
    <cellStyle name="Отдельная ячейка 2 12 2" xfId="10211"/>
    <cellStyle name="Отдельная ячейка 2 13" xfId="7562"/>
    <cellStyle name="Отдельная ячейка 2 14" xfId="10203"/>
    <cellStyle name="Отдельная ячейка 2 15" xfId="13670"/>
    <cellStyle name="Отдельная ячейка 2 2" xfId="2814"/>
    <cellStyle name="Отдельная ячейка 2 2 10" xfId="2815"/>
    <cellStyle name="Отдельная ячейка 2 2 10 2" xfId="5762"/>
    <cellStyle name="Отдельная ячейка 2 2 10 2 2" xfId="10214"/>
    <cellStyle name="Отдельная ячейка 2 2 10 3" xfId="10215"/>
    <cellStyle name="Отдельная ячейка 2 2 10 4" xfId="10213"/>
    <cellStyle name="Отдельная ячейка 2 2 11" xfId="4429"/>
    <cellStyle name="Отдельная ячейка 2 2 11 2" xfId="10216"/>
    <cellStyle name="Отдельная ячейка 2 2 12" xfId="10212"/>
    <cellStyle name="Отдельная ячейка 2 2 2" xfId="2816"/>
    <cellStyle name="Отдельная ячейка 2 2 2 2" xfId="2817"/>
    <cellStyle name="Отдельная ячейка 2 2 2 2 2" xfId="10219"/>
    <cellStyle name="Отдельная ячейка 2 2 2 2 3" xfId="10218"/>
    <cellStyle name="Отдельная ячейка 2 2 2 3" xfId="6593"/>
    <cellStyle name="Отдельная ячейка 2 2 2 3 2" xfId="8879"/>
    <cellStyle name="Отдельная ячейка 2 2 2 3 2 2" xfId="10221"/>
    <cellStyle name="Отдельная ячейка 2 2 2 3 3" xfId="10222"/>
    <cellStyle name="Отдельная ячейка 2 2 2 3 4" xfId="10220"/>
    <cellStyle name="Отдельная ячейка 2 2 2 3 5" xfId="14460"/>
    <cellStyle name="Отдельная ячейка 2 2 2 4" xfId="4430"/>
    <cellStyle name="Отдельная ячейка 2 2 2 4 2" xfId="10223"/>
    <cellStyle name="Отдельная ячейка 2 2 2 5" xfId="7563"/>
    <cellStyle name="Отдельная ячейка 2 2 2 6" xfId="10217"/>
    <cellStyle name="Отдельная ячейка 2 2 2 7" xfId="13671"/>
    <cellStyle name="Отдельная ячейка 2 2 3" xfId="2818"/>
    <cellStyle name="Отдельная ячейка 2 2 3 2" xfId="2819"/>
    <cellStyle name="Отдельная ячейка 2 2 3 2 2" xfId="10226"/>
    <cellStyle name="Отдельная ячейка 2 2 3 2 3" xfId="10225"/>
    <cellStyle name="Отдельная ячейка 2 2 3 3" xfId="6594"/>
    <cellStyle name="Отдельная ячейка 2 2 3 3 2" xfId="8880"/>
    <cellStyle name="Отдельная ячейка 2 2 3 3 2 2" xfId="10228"/>
    <cellStyle name="Отдельная ячейка 2 2 3 3 3" xfId="10229"/>
    <cellStyle name="Отдельная ячейка 2 2 3 3 4" xfId="10227"/>
    <cellStyle name="Отдельная ячейка 2 2 3 3 5" xfId="14461"/>
    <cellStyle name="Отдельная ячейка 2 2 3 4" xfId="4431"/>
    <cellStyle name="Отдельная ячейка 2 2 3 4 2" xfId="10230"/>
    <cellStyle name="Отдельная ячейка 2 2 3 5" xfId="7564"/>
    <cellStyle name="Отдельная ячейка 2 2 3 6" xfId="10224"/>
    <cellStyle name="Отдельная ячейка 2 2 3 7" xfId="13672"/>
    <cellStyle name="Отдельная ячейка 2 2 4" xfId="2820"/>
    <cellStyle name="Отдельная ячейка 2 2 4 2" xfId="2821"/>
    <cellStyle name="Отдельная ячейка 2 2 4 2 2" xfId="10233"/>
    <cellStyle name="Отдельная ячейка 2 2 4 2 3" xfId="10232"/>
    <cellStyle name="Отдельная ячейка 2 2 4 3" xfId="6595"/>
    <cellStyle name="Отдельная ячейка 2 2 4 3 2" xfId="8881"/>
    <cellStyle name="Отдельная ячейка 2 2 4 3 2 2" xfId="10235"/>
    <cellStyle name="Отдельная ячейка 2 2 4 3 3" xfId="10236"/>
    <cellStyle name="Отдельная ячейка 2 2 4 3 4" xfId="10234"/>
    <cellStyle name="Отдельная ячейка 2 2 4 3 5" xfId="14462"/>
    <cellStyle name="Отдельная ячейка 2 2 4 4" xfId="4432"/>
    <cellStyle name="Отдельная ячейка 2 2 4 4 2" xfId="10237"/>
    <cellStyle name="Отдельная ячейка 2 2 4 5" xfId="7565"/>
    <cellStyle name="Отдельная ячейка 2 2 4 6" xfId="10231"/>
    <cellStyle name="Отдельная ячейка 2 2 4 7" xfId="13673"/>
    <cellStyle name="Отдельная ячейка 2 2 5" xfId="2822"/>
    <cellStyle name="Отдельная ячейка 2 2 5 2" xfId="2823"/>
    <cellStyle name="Отдельная ячейка 2 2 5 2 2" xfId="10240"/>
    <cellStyle name="Отдельная ячейка 2 2 5 2 3" xfId="10239"/>
    <cellStyle name="Отдельная ячейка 2 2 5 3" xfId="6596"/>
    <cellStyle name="Отдельная ячейка 2 2 5 3 2" xfId="8882"/>
    <cellStyle name="Отдельная ячейка 2 2 5 3 2 2" xfId="10242"/>
    <cellStyle name="Отдельная ячейка 2 2 5 3 3" xfId="10243"/>
    <cellStyle name="Отдельная ячейка 2 2 5 3 4" xfId="10241"/>
    <cellStyle name="Отдельная ячейка 2 2 5 3 5" xfId="14463"/>
    <cellStyle name="Отдельная ячейка 2 2 5 4" xfId="4433"/>
    <cellStyle name="Отдельная ячейка 2 2 5 4 2" xfId="10244"/>
    <cellStyle name="Отдельная ячейка 2 2 5 5" xfId="7566"/>
    <cellStyle name="Отдельная ячейка 2 2 5 6" xfId="10238"/>
    <cellStyle name="Отдельная ячейка 2 2 5 7" xfId="13674"/>
    <cellStyle name="Отдельная ячейка 2 2 6" xfId="2824"/>
    <cellStyle name="Отдельная ячейка 2 2 6 2" xfId="2825"/>
    <cellStyle name="Отдельная ячейка 2 2 6 2 2" xfId="10247"/>
    <cellStyle name="Отдельная ячейка 2 2 6 2 3" xfId="10246"/>
    <cellStyle name="Отдельная ячейка 2 2 6 3" xfId="6597"/>
    <cellStyle name="Отдельная ячейка 2 2 6 3 2" xfId="8883"/>
    <cellStyle name="Отдельная ячейка 2 2 6 3 2 2" xfId="10249"/>
    <cellStyle name="Отдельная ячейка 2 2 6 3 3" xfId="10250"/>
    <cellStyle name="Отдельная ячейка 2 2 6 3 4" xfId="10248"/>
    <cellStyle name="Отдельная ячейка 2 2 6 3 5" xfId="14464"/>
    <cellStyle name="Отдельная ячейка 2 2 6 4" xfId="4434"/>
    <cellStyle name="Отдельная ячейка 2 2 6 4 2" xfId="10251"/>
    <cellStyle name="Отдельная ячейка 2 2 6 5" xfId="7567"/>
    <cellStyle name="Отдельная ячейка 2 2 6 6" xfId="10245"/>
    <cellStyle name="Отдельная ячейка 2 2 6 7" xfId="13675"/>
    <cellStyle name="Отдельная ячейка 2 2 7" xfId="2826"/>
    <cellStyle name="Отдельная ячейка 2 2 7 2" xfId="2827"/>
    <cellStyle name="Отдельная ячейка 2 2 7 2 2" xfId="10254"/>
    <cellStyle name="Отдельная ячейка 2 2 7 2 3" xfId="10253"/>
    <cellStyle name="Отдельная ячейка 2 2 7 3" xfId="6598"/>
    <cellStyle name="Отдельная ячейка 2 2 7 3 2" xfId="8884"/>
    <cellStyle name="Отдельная ячейка 2 2 7 3 2 2" xfId="10256"/>
    <cellStyle name="Отдельная ячейка 2 2 7 3 3" xfId="10257"/>
    <cellStyle name="Отдельная ячейка 2 2 7 3 4" xfId="10255"/>
    <cellStyle name="Отдельная ячейка 2 2 7 3 5" xfId="14465"/>
    <cellStyle name="Отдельная ячейка 2 2 7 4" xfId="4435"/>
    <cellStyle name="Отдельная ячейка 2 2 7 4 2" xfId="10258"/>
    <cellStyle name="Отдельная ячейка 2 2 7 5" xfId="7568"/>
    <cellStyle name="Отдельная ячейка 2 2 7 6" xfId="10252"/>
    <cellStyle name="Отдельная ячейка 2 2 7 7" xfId="13676"/>
    <cellStyle name="Отдельная ячейка 2 2 8" xfId="2828"/>
    <cellStyle name="Отдельная ячейка 2 2 8 2" xfId="2829"/>
    <cellStyle name="Отдельная ячейка 2 2 8 2 2" xfId="10261"/>
    <cellStyle name="Отдельная ячейка 2 2 8 2 3" xfId="10260"/>
    <cellStyle name="Отдельная ячейка 2 2 8 3" xfId="6599"/>
    <cellStyle name="Отдельная ячейка 2 2 8 3 2" xfId="8885"/>
    <cellStyle name="Отдельная ячейка 2 2 8 3 2 2" xfId="10263"/>
    <cellStyle name="Отдельная ячейка 2 2 8 3 3" xfId="10264"/>
    <cellStyle name="Отдельная ячейка 2 2 8 3 4" xfId="10262"/>
    <cellStyle name="Отдельная ячейка 2 2 8 3 5" xfId="14466"/>
    <cellStyle name="Отдельная ячейка 2 2 8 4" xfId="4436"/>
    <cellStyle name="Отдельная ячейка 2 2 8 4 2" xfId="10265"/>
    <cellStyle name="Отдельная ячейка 2 2 8 5" xfId="7569"/>
    <cellStyle name="Отдельная ячейка 2 2 8 6" xfId="10259"/>
    <cellStyle name="Отдельная ячейка 2 2 8 7" xfId="13677"/>
    <cellStyle name="Отдельная ячейка 2 2 9" xfId="2830"/>
    <cellStyle name="Отдельная ячейка 2 2 9 2" xfId="2831"/>
    <cellStyle name="Отдельная ячейка 2 2 9 2 2" xfId="5763"/>
    <cellStyle name="Отдельная ячейка 2 2 9 2 2 2" xfId="10268"/>
    <cellStyle name="Отдельная ячейка 2 2 9 2 3" xfId="10269"/>
    <cellStyle name="Отдельная ячейка 2 2 9 2 4" xfId="10267"/>
    <cellStyle name="Отдельная ячейка 2 2 9 3" xfId="6600"/>
    <cellStyle name="Отдельная ячейка 2 2 9 3 2" xfId="10271"/>
    <cellStyle name="Отдельная ячейка 2 2 9 3 3" xfId="10270"/>
    <cellStyle name="Отдельная ячейка 2 2 9 4" xfId="10272"/>
    <cellStyle name="Отдельная ячейка 2 2 9 5" xfId="10273"/>
    <cellStyle name="Отдельная ячейка 2 2 9 6" xfId="10266"/>
    <cellStyle name="Отдельная ячейка 2 2_10470_35589_Расчет показателей КФМ" xfId="2832"/>
    <cellStyle name="Отдельная ячейка 2 3" xfId="2833"/>
    <cellStyle name="Отдельная ячейка 2 3 2" xfId="2834"/>
    <cellStyle name="Отдельная ячейка 2 3 2 2" xfId="10276"/>
    <cellStyle name="Отдельная ячейка 2 3 2 3" xfId="10275"/>
    <cellStyle name="Отдельная ячейка 2 3 3" xfId="6601"/>
    <cellStyle name="Отдельная ячейка 2 3 3 2" xfId="8886"/>
    <cellStyle name="Отдельная ячейка 2 3 3 2 2" xfId="10278"/>
    <cellStyle name="Отдельная ячейка 2 3 3 3" xfId="10279"/>
    <cellStyle name="Отдельная ячейка 2 3 3 4" xfId="10277"/>
    <cellStyle name="Отдельная ячейка 2 3 3 5" xfId="14467"/>
    <cellStyle name="Отдельная ячейка 2 3 4" xfId="4437"/>
    <cellStyle name="Отдельная ячейка 2 3 4 2" xfId="10280"/>
    <cellStyle name="Отдельная ячейка 2 3 5" xfId="7570"/>
    <cellStyle name="Отдельная ячейка 2 3 6" xfId="10274"/>
    <cellStyle name="Отдельная ячейка 2 3 7" xfId="13678"/>
    <cellStyle name="Отдельная ячейка 2 4" xfId="2835"/>
    <cellStyle name="Отдельная ячейка 2 4 2" xfId="2836"/>
    <cellStyle name="Отдельная ячейка 2 4 2 2" xfId="5764"/>
    <cellStyle name="Отдельная ячейка 2 4 2 2 2" xfId="10283"/>
    <cellStyle name="Отдельная ячейка 2 4 2 3" xfId="10284"/>
    <cellStyle name="Отдельная ячейка 2 4 2 4" xfId="10282"/>
    <cellStyle name="Отдельная ячейка 2 4 3" xfId="2837"/>
    <cellStyle name="Отдельная ячейка 2 4 3 2" xfId="5765"/>
    <cellStyle name="Отдельная ячейка 2 4 3 2 2" xfId="10286"/>
    <cellStyle name="Отдельная ячейка 2 4 3 3" xfId="10287"/>
    <cellStyle name="Отдельная ячейка 2 4 3 4" xfId="10285"/>
    <cellStyle name="Отдельная ячейка 2 4 4" xfId="4438"/>
    <cellStyle name="Отдельная ячейка 2 4 4 2" xfId="10288"/>
    <cellStyle name="Отдельная ячейка 2 4 5" xfId="10281"/>
    <cellStyle name="Отдельная ячейка 2 5" xfId="2838"/>
    <cellStyle name="Отдельная ячейка 2 5 2" xfId="2839"/>
    <cellStyle name="Отдельная ячейка 2 5 2 2" xfId="5766"/>
    <cellStyle name="Отдельная ячейка 2 5 2 2 2" xfId="10291"/>
    <cellStyle name="Отдельная ячейка 2 5 2 3" xfId="10292"/>
    <cellStyle name="Отдельная ячейка 2 5 2 4" xfId="10290"/>
    <cellStyle name="Отдельная ячейка 2 5 3" xfId="2840"/>
    <cellStyle name="Отдельная ячейка 2 5 3 2" xfId="5767"/>
    <cellStyle name="Отдельная ячейка 2 5 3 2 2" xfId="10294"/>
    <cellStyle name="Отдельная ячейка 2 5 3 3" xfId="10295"/>
    <cellStyle name="Отдельная ячейка 2 5 3 4" xfId="10293"/>
    <cellStyle name="Отдельная ячейка 2 5 4" xfId="4439"/>
    <cellStyle name="Отдельная ячейка 2 5 4 2" xfId="10296"/>
    <cellStyle name="Отдельная ячейка 2 5 5" xfId="10289"/>
    <cellStyle name="Отдельная ячейка 2 6" xfId="2841"/>
    <cellStyle name="Отдельная ячейка 2 6 2" xfId="2842"/>
    <cellStyle name="Отдельная ячейка 2 6 2 2" xfId="5768"/>
    <cellStyle name="Отдельная ячейка 2 6 2 2 2" xfId="10299"/>
    <cellStyle name="Отдельная ячейка 2 6 2 3" xfId="10300"/>
    <cellStyle name="Отдельная ячейка 2 6 2 4" xfId="10298"/>
    <cellStyle name="Отдельная ячейка 2 6 3" xfId="2843"/>
    <cellStyle name="Отдельная ячейка 2 6 3 2" xfId="5769"/>
    <cellStyle name="Отдельная ячейка 2 6 3 2 2" xfId="10302"/>
    <cellStyle name="Отдельная ячейка 2 6 3 3" xfId="10303"/>
    <cellStyle name="Отдельная ячейка 2 6 3 4" xfId="10301"/>
    <cellStyle name="Отдельная ячейка 2 6 4" xfId="4440"/>
    <cellStyle name="Отдельная ячейка 2 6 4 2" xfId="10304"/>
    <cellStyle name="Отдельная ячейка 2 6 5" xfId="10297"/>
    <cellStyle name="Отдельная ячейка 2 7" xfId="2844"/>
    <cellStyle name="Отдельная ячейка 2 7 2" xfId="2845"/>
    <cellStyle name="Отдельная ячейка 2 7 2 2" xfId="5770"/>
    <cellStyle name="Отдельная ячейка 2 7 2 2 2" xfId="10307"/>
    <cellStyle name="Отдельная ячейка 2 7 2 3" xfId="10308"/>
    <cellStyle name="Отдельная ячейка 2 7 2 4" xfId="10306"/>
    <cellStyle name="Отдельная ячейка 2 7 3" xfId="2846"/>
    <cellStyle name="Отдельная ячейка 2 7 3 2" xfId="5771"/>
    <cellStyle name="Отдельная ячейка 2 7 3 2 2" xfId="10310"/>
    <cellStyle name="Отдельная ячейка 2 7 3 3" xfId="10311"/>
    <cellStyle name="Отдельная ячейка 2 7 3 4" xfId="10309"/>
    <cellStyle name="Отдельная ячейка 2 7 4" xfId="4441"/>
    <cellStyle name="Отдельная ячейка 2 7 4 2" xfId="10312"/>
    <cellStyle name="Отдельная ячейка 2 7 5" xfId="10305"/>
    <cellStyle name="Отдельная ячейка 2 8" xfId="2847"/>
    <cellStyle name="Отдельная ячейка 2 8 2" xfId="2848"/>
    <cellStyle name="Отдельная ячейка 2 8 2 2" xfId="5772"/>
    <cellStyle name="Отдельная ячейка 2 8 2 2 2" xfId="10315"/>
    <cellStyle name="Отдельная ячейка 2 8 2 3" xfId="10316"/>
    <cellStyle name="Отдельная ячейка 2 8 2 4" xfId="10314"/>
    <cellStyle name="Отдельная ячейка 2 8 3" xfId="2849"/>
    <cellStyle name="Отдельная ячейка 2 8 3 2" xfId="5773"/>
    <cellStyle name="Отдельная ячейка 2 8 3 2 2" xfId="10318"/>
    <cellStyle name="Отдельная ячейка 2 8 3 3" xfId="10319"/>
    <cellStyle name="Отдельная ячейка 2 8 3 4" xfId="10317"/>
    <cellStyle name="Отдельная ячейка 2 8 4" xfId="4442"/>
    <cellStyle name="Отдельная ячейка 2 8 4 2" xfId="10320"/>
    <cellStyle name="Отдельная ячейка 2 8 5" xfId="10313"/>
    <cellStyle name="Отдельная ячейка 2 9" xfId="2850"/>
    <cellStyle name="Отдельная ячейка 2 9 2" xfId="2851"/>
    <cellStyle name="Отдельная ячейка 2 9 2 2" xfId="5774"/>
    <cellStyle name="Отдельная ячейка 2 9 2 2 2" xfId="10323"/>
    <cellStyle name="Отдельная ячейка 2 9 2 3" xfId="10324"/>
    <cellStyle name="Отдельная ячейка 2 9 2 4" xfId="10322"/>
    <cellStyle name="Отдельная ячейка 2 9 3" xfId="2852"/>
    <cellStyle name="Отдельная ячейка 2 9 3 2" xfId="5775"/>
    <cellStyle name="Отдельная ячейка 2 9 3 2 2" xfId="10326"/>
    <cellStyle name="Отдельная ячейка 2 9 3 3" xfId="10327"/>
    <cellStyle name="Отдельная ячейка 2 9 3 4" xfId="10325"/>
    <cellStyle name="Отдельная ячейка 2 9 4" xfId="4443"/>
    <cellStyle name="Отдельная ячейка 2 9 4 2" xfId="10328"/>
    <cellStyle name="Отдельная ячейка 2 9 5" xfId="10321"/>
    <cellStyle name="Отдельная ячейка 2_10470_35589_Расчет показателей КФМ" xfId="2853"/>
    <cellStyle name="Отдельная ячейка 20" xfId="2854"/>
    <cellStyle name="Отдельная ячейка 20 2" xfId="2855"/>
    <cellStyle name="Отдельная ячейка 20 2 2" xfId="2856"/>
    <cellStyle name="Отдельная ячейка 20 2 2 2" xfId="10332"/>
    <cellStyle name="Отдельная ячейка 20 2 2 3" xfId="10331"/>
    <cellStyle name="Отдельная ячейка 20 2 3" xfId="6602"/>
    <cellStyle name="Отдельная ячейка 20 2 3 2" xfId="10334"/>
    <cellStyle name="Отдельная ячейка 20 2 3 3" xfId="10335"/>
    <cellStyle name="Отдельная ячейка 20 2 3 4" xfId="10333"/>
    <cellStyle name="Отдельная ячейка 20 2 4" xfId="5776"/>
    <cellStyle name="Отдельная ячейка 20 2 4 2" xfId="10336"/>
    <cellStyle name="Отдельная ячейка 20 2 5" xfId="10330"/>
    <cellStyle name="Отдельная ячейка 20 3" xfId="2857"/>
    <cellStyle name="Отдельная ячейка 20 3 2" xfId="5777"/>
    <cellStyle name="Отдельная ячейка 20 3 2 2" xfId="10338"/>
    <cellStyle name="Отдельная ячейка 20 3 3" xfId="8345"/>
    <cellStyle name="Отдельная ячейка 20 3 3 2" xfId="10339"/>
    <cellStyle name="Отдельная ячейка 20 3 4" xfId="10337"/>
    <cellStyle name="Отдельная ячейка 20 3 5" xfId="14154"/>
    <cellStyle name="Отдельная ячейка 20 4" xfId="4444"/>
    <cellStyle name="Отдельная ячейка 20 4 2" xfId="10340"/>
    <cellStyle name="Отдельная ячейка 20 5" xfId="7571"/>
    <cellStyle name="Отдельная ячейка 20 5 2" xfId="10341"/>
    <cellStyle name="Отдельная ячейка 20 6" xfId="10329"/>
    <cellStyle name="Отдельная ячейка 20 7" xfId="13679"/>
    <cellStyle name="Отдельная ячейка 21" xfId="2858"/>
    <cellStyle name="Отдельная ячейка 21 2" xfId="2859"/>
    <cellStyle name="Отдельная ячейка 21 2 2" xfId="2860"/>
    <cellStyle name="Отдельная ячейка 21 2 2 2" xfId="10345"/>
    <cellStyle name="Отдельная ячейка 21 2 2 3" xfId="10344"/>
    <cellStyle name="Отдельная ячейка 21 2 3" xfId="6603"/>
    <cellStyle name="Отдельная ячейка 21 2 3 2" xfId="10347"/>
    <cellStyle name="Отдельная ячейка 21 2 3 3" xfId="10348"/>
    <cellStyle name="Отдельная ячейка 21 2 3 4" xfId="10346"/>
    <cellStyle name="Отдельная ячейка 21 2 4" xfId="5778"/>
    <cellStyle name="Отдельная ячейка 21 2 4 2" xfId="10349"/>
    <cellStyle name="Отдельная ячейка 21 2 5" xfId="10343"/>
    <cellStyle name="Отдельная ячейка 21 3" xfId="2861"/>
    <cellStyle name="Отдельная ячейка 21 3 2" xfId="5779"/>
    <cellStyle name="Отдельная ячейка 21 3 2 2" xfId="10351"/>
    <cellStyle name="Отдельная ячейка 21 3 3" xfId="8346"/>
    <cellStyle name="Отдельная ячейка 21 3 3 2" xfId="10352"/>
    <cellStyle name="Отдельная ячейка 21 3 4" xfId="10350"/>
    <cellStyle name="Отдельная ячейка 21 3 5" xfId="14155"/>
    <cellStyle name="Отдельная ячейка 21 4" xfId="4445"/>
    <cellStyle name="Отдельная ячейка 21 4 2" xfId="10353"/>
    <cellStyle name="Отдельная ячейка 21 5" xfId="7572"/>
    <cellStyle name="Отдельная ячейка 21 5 2" xfId="10354"/>
    <cellStyle name="Отдельная ячейка 21 6" xfId="10342"/>
    <cellStyle name="Отдельная ячейка 21 7" xfId="13680"/>
    <cellStyle name="Отдельная ячейка 22" xfId="2862"/>
    <cellStyle name="Отдельная ячейка 22 2" xfId="4446"/>
    <cellStyle name="Отдельная ячейка 22 2 2" xfId="10356"/>
    <cellStyle name="Отдельная ячейка 22 3" xfId="10357"/>
    <cellStyle name="Отдельная ячейка 22 4" xfId="10355"/>
    <cellStyle name="Отдельная ячейка 23" xfId="2863"/>
    <cellStyle name="Отдельная ячейка 23 2" xfId="4447"/>
    <cellStyle name="Отдельная ячейка 23 2 2" xfId="10359"/>
    <cellStyle name="Отдельная ячейка 23 3" xfId="10360"/>
    <cellStyle name="Отдельная ячейка 23 4" xfId="10358"/>
    <cellStyle name="Отдельная ячейка 24" xfId="2864"/>
    <cellStyle name="Отдельная ячейка 24 2" xfId="5780"/>
    <cellStyle name="Отдельная ячейка 24 2 2" xfId="10362"/>
    <cellStyle name="Отдельная ячейка 24 3" xfId="10363"/>
    <cellStyle name="Отдельная ячейка 24 4" xfId="10361"/>
    <cellStyle name="Отдельная ячейка 25" xfId="2865"/>
    <cellStyle name="Отдельная ячейка 25 2" xfId="5781"/>
    <cellStyle name="Отдельная ячейка 25 2 2" xfId="10365"/>
    <cellStyle name="Отдельная ячейка 25 3" xfId="10366"/>
    <cellStyle name="Отдельная ячейка 25 4" xfId="10364"/>
    <cellStyle name="Отдельная ячейка 26" xfId="2866"/>
    <cellStyle name="Отдельная ячейка 26 2" xfId="5782"/>
    <cellStyle name="Отдельная ячейка 26 2 2" xfId="10368"/>
    <cellStyle name="Отдельная ячейка 26 3" xfId="10369"/>
    <cellStyle name="Отдельная ячейка 26 4" xfId="10367"/>
    <cellStyle name="Отдельная ячейка 27" xfId="2867"/>
    <cellStyle name="Отдельная ячейка 27 2" xfId="5783"/>
    <cellStyle name="Отдельная ячейка 27 2 2" xfId="10371"/>
    <cellStyle name="Отдельная ячейка 27 3" xfId="10372"/>
    <cellStyle name="Отдельная ячейка 27 4" xfId="10370"/>
    <cellStyle name="Отдельная ячейка 28" xfId="2868"/>
    <cellStyle name="Отдельная ячейка 28 2" xfId="5784"/>
    <cellStyle name="Отдельная ячейка 28 2 2" xfId="10374"/>
    <cellStyle name="Отдельная ячейка 28 3" xfId="10375"/>
    <cellStyle name="Отдельная ячейка 28 4" xfId="10373"/>
    <cellStyle name="Отдельная ячейка 29" xfId="2869"/>
    <cellStyle name="Отдельная ячейка 29 2" xfId="5785"/>
    <cellStyle name="Отдельная ячейка 29 2 2" xfId="10377"/>
    <cellStyle name="Отдельная ячейка 29 3" xfId="10378"/>
    <cellStyle name="Отдельная ячейка 29 4" xfId="10376"/>
    <cellStyle name="Отдельная ячейка 3" xfId="2870"/>
    <cellStyle name="Отдельная ячейка 3 2" xfId="2871"/>
    <cellStyle name="Отдельная ячейка 3 2 2" xfId="2872"/>
    <cellStyle name="Отдельная ячейка 3 2 2 2" xfId="10382"/>
    <cellStyle name="Отдельная ячейка 3 2 2 3" xfId="10381"/>
    <cellStyle name="Отдельная ячейка 3 2 3" xfId="6604"/>
    <cellStyle name="Отдельная ячейка 3 2 3 2" xfId="8887"/>
    <cellStyle name="Отдельная ячейка 3 2 3 2 2" xfId="10384"/>
    <cellStyle name="Отдельная ячейка 3 2 3 3" xfId="10385"/>
    <cellStyle name="Отдельная ячейка 3 2 3 4" xfId="10383"/>
    <cellStyle name="Отдельная ячейка 3 2 3 5" xfId="14468"/>
    <cellStyle name="Отдельная ячейка 3 2 4" xfId="5787"/>
    <cellStyle name="Отдельная ячейка 3 2 4 2" xfId="10386"/>
    <cellStyle name="Отдельная ячейка 3 2 5" xfId="8350"/>
    <cellStyle name="Отдельная ячейка 3 2 6" xfId="10380"/>
    <cellStyle name="Отдельная ячейка 3 2 7" xfId="14156"/>
    <cellStyle name="Отдельная ячейка 3 3" xfId="2873"/>
    <cellStyle name="Отдельная ячейка 3 3 2" xfId="5788"/>
    <cellStyle name="Отдельная ячейка 3 3 2 2" xfId="10388"/>
    <cellStyle name="Отдельная ячейка 3 3 3" xfId="8351"/>
    <cellStyle name="Отдельная ячейка 3 3 3 2" xfId="10389"/>
    <cellStyle name="Отдельная ячейка 3 3 4" xfId="10387"/>
    <cellStyle name="Отдельная ячейка 3 3 5" xfId="14157"/>
    <cellStyle name="Отдельная ячейка 3 4" xfId="5786"/>
    <cellStyle name="Отдельная ячейка 3 4 2" xfId="10391"/>
    <cellStyle name="Отдельная ячейка 3 4 3" xfId="10392"/>
    <cellStyle name="Отдельная ячейка 3 4 4" xfId="10393"/>
    <cellStyle name="Отдельная ячейка 3 4 5" xfId="10390"/>
    <cellStyle name="Отдельная ячейка 3 5" xfId="4448"/>
    <cellStyle name="Отдельная ячейка 3 5 2" xfId="10394"/>
    <cellStyle name="Отдельная ячейка 3 6" xfId="7573"/>
    <cellStyle name="Отдельная ячейка 3 7" xfId="10379"/>
    <cellStyle name="Отдельная ячейка 3 8" xfId="13681"/>
    <cellStyle name="Отдельная ячейка 30" xfId="2874"/>
    <cellStyle name="Отдельная ячейка 30 2" xfId="5789"/>
    <cellStyle name="Отдельная ячейка 30 2 2" xfId="10396"/>
    <cellStyle name="Отдельная ячейка 30 3" xfId="10397"/>
    <cellStyle name="Отдельная ячейка 30 4" xfId="10395"/>
    <cellStyle name="Отдельная ячейка 31" xfId="2875"/>
    <cellStyle name="Отдельная ячейка 31 2" xfId="5790"/>
    <cellStyle name="Отдельная ячейка 31 2 2" xfId="10399"/>
    <cellStyle name="Отдельная ячейка 31 3" xfId="10400"/>
    <cellStyle name="Отдельная ячейка 31 4" xfId="10398"/>
    <cellStyle name="Отдельная ячейка 32" xfId="2876"/>
    <cellStyle name="Отдельная ячейка 32 2" xfId="5791"/>
    <cellStyle name="Отдельная ячейка 32 2 2" xfId="10402"/>
    <cellStyle name="Отдельная ячейка 32 3" xfId="10403"/>
    <cellStyle name="Отдельная ячейка 32 4" xfId="10401"/>
    <cellStyle name="Отдельная ячейка 33" xfId="2877"/>
    <cellStyle name="Отдельная ячейка 33 2" xfId="5792"/>
    <cellStyle name="Отдельная ячейка 33 2 2" xfId="10405"/>
    <cellStyle name="Отдельная ячейка 33 3" xfId="10406"/>
    <cellStyle name="Отдельная ячейка 33 4" xfId="10404"/>
    <cellStyle name="Отдельная ячейка 34" xfId="2878"/>
    <cellStyle name="Отдельная ячейка 34 2" xfId="5793"/>
    <cellStyle name="Отдельная ячейка 34 2 2" xfId="10408"/>
    <cellStyle name="Отдельная ячейка 34 3" xfId="10409"/>
    <cellStyle name="Отдельная ячейка 34 4" xfId="10407"/>
    <cellStyle name="Отдельная ячейка 35" xfId="2879"/>
    <cellStyle name="Отдельная ячейка 35 2" xfId="5794"/>
    <cellStyle name="Отдельная ячейка 35 2 2" xfId="10411"/>
    <cellStyle name="Отдельная ячейка 35 3" xfId="10412"/>
    <cellStyle name="Отдельная ячейка 35 4" xfId="10410"/>
    <cellStyle name="Отдельная ячейка 36" xfId="2880"/>
    <cellStyle name="Отдельная ячейка 36 2" xfId="5795"/>
    <cellStyle name="Отдельная ячейка 36 2 2" xfId="10414"/>
    <cellStyle name="Отдельная ячейка 36 3" xfId="10415"/>
    <cellStyle name="Отдельная ячейка 36 4" xfId="10413"/>
    <cellStyle name="Отдельная ячейка 37" xfId="2881"/>
    <cellStyle name="Отдельная ячейка 37 2" xfId="5796"/>
    <cellStyle name="Отдельная ячейка 37 2 2" xfId="10417"/>
    <cellStyle name="Отдельная ячейка 37 3" xfId="10418"/>
    <cellStyle name="Отдельная ячейка 37 4" xfId="10416"/>
    <cellStyle name="Отдельная ячейка 38" xfId="2882"/>
    <cellStyle name="Отдельная ячейка 38 2" xfId="5797"/>
    <cellStyle name="Отдельная ячейка 38 2 2" xfId="10420"/>
    <cellStyle name="Отдельная ячейка 38 3" xfId="10421"/>
    <cellStyle name="Отдельная ячейка 38 4" xfId="10419"/>
    <cellStyle name="Отдельная ячейка 39" xfId="2883"/>
    <cellStyle name="Отдельная ячейка 39 2" xfId="5798"/>
    <cellStyle name="Отдельная ячейка 39 2 2" xfId="10423"/>
    <cellStyle name="Отдельная ячейка 39 3" xfId="10424"/>
    <cellStyle name="Отдельная ячейка 39 4" xfId="10422"/>
    <cellStyle name="Отдельная ячейка 4" xfId="2884"/>
    <cellStyle name="Отдельная ячейка 4 2" xfId="2885"/>
    <cellStyle name="Отдельная ячейка 4 2 2" xfId="2886"/>
    <cellStyle name="Отдельная ячейка 4 2 2 2" xfId="10428"/>
    <cellStyle name="Отдельная ячейка 4 2 2 3" xfId="10427"/>
    <cellStyle name="Отдельная ячейка 4 2 3" xfId="6605"/>
    <cellStyle name="Отдельная ячейка 4 2 3 2" xfId="8888"/>
    <cellStyle name="Отдельная ячейка 4 2 3 2 2" xfId="10430"/>
    <cellStyle name="Отдельная ячейка 4 2 3 3" xfId="10431"/>
    <cellStyle name="Отдельная ячейка 4 2 3 4" xfId="10429"/>
    <cellStyle name="Отдельная ячейка 4 2 3 5" xfId="14469"/>
    <cellStyle name="Отдельная ячейка 4 2 4" xfId="5800"/>
    <cellStyle name="Отдельная ячейка 4 2 4 2" xfId="10432"/>
    <cellStyle name="Отдельная ячейка 4 2 5" xfId="8357"/>
    <cellStyle name="Отдельная ячейка 4 2 6" xfId="10426"/>
    <cellStyle name="Отдельная ячейка 4 2 7" xfId="14158"/>
    <cellStyle name="Отдельная ячейка 4 3" xfId="2887"/>
    <cellStyle name="Отдельная ячейка 4 3 2" xfId="5801"/>
    <cellStyle name="Отдельная ячейка 4 3 2 2" xfId="10434"/>
    <cellStyle name="Отдельная ячейка 4 3 3" xfId="8359"/>
    <cellStyle name="Отдельная ячейка 4 3 3 2" xfId="10435"/>
    <cellStyle name="Отдельная ячейка 4 3 4" xfId="10433"/>
    <cellStyle name="Отдельная ячейка 4 3 5" xfId="14159"/>
    <cellStyle name="Отдельная ячейка 4 4" xfId="5799"/>
    <cellStyle name="Отдельная ячейка 4 4 2" xfId="10437"/>
    <cellStyle name="Отдельная ячейка 4 4 3" xfId="10438"/>
    <cellStyle name="Отдельная ячейка 4 4 4" xfId="10439"/>
    <cellStyle name="Отдельная ячейка 4 4 5" xfId="10436"/>
    <cellStyle name="Отдельная ячейка 4 5" xfId="4449"/>
    <cellStyle name="Отдельная ячейка 4 5 2" xfId="10440"/>
    <cellStyle name="Отдельная ячейка 4 6" xfId="7574"/>
    <cellStyle name="Отдельная ячейка 4 7" xfId="10425"/>
    <cellStyle name="Отдельная ячейка 4 8" xfId="13682"/>
    <cellStyle name="Отдельная ячейка 40" xfId="2888"/>
    <cellStyle name="Отдельная ячейка 40 2" xfId="5802"/>
    <cellStyle name="Отдельная ячейка 40 2 2" xfId="10442"/>
    <cellStyle name="Отдельная ячейка 40 3" xfId="10443"/>
    <cellStyle name="Отдельная ячейка 40 4" xfId="10441"/>
    <cellStyle name="Отдельная ячейка 41" xfId="2889"/>
    <cellStyle name="Отдельная ячейка 41 2" xfId="5803"/>
    <cellStyle name="Отдельная ячейка 41 2 2" xfId="10445"/>
    <cellStyle name="Отдельная ячейка 41 3" xfId="10446"/>
    <cellStyle name="Отдельная ячейка 41 4" xfId="10444"/>
    <cellStyle name="Отдельная ячейка 42" xfId="2890"/>
    <cellStyle name="Отдельная ячейка 42 2" xfId="5804"/>
    <cellStyle name="Отдельная ячейка 42 2 2" xfId="10448"/>
    <cellStyle name="Отдельная ячейка 42 3" xfId="10449"/>
    <cellStyle name="Отдельная ячейка 42 4" xfId="10447"/>
    <cellStyle name="Отдельная ячейка 43" xfId="2891"/>
    <cellStyle name="Отдельная ячейка 43 2" xfId="5805"/>
    <cellStyle name="Отдельная ячейка 43 2 2" xfId="10451"/>
    <cellStyle name="Отдельная ячейка 43 3" xfId="10452"/>
    <cellStyle name="Отдельная ячейка 43 4" xfId="10450"/>
    <cellStyle name="Отдельная ячейка 44" xfId="2892"/>
    <cellStyle name="Отдельная ячейка 44 2" xfId="5806"/>
    <cellStyle name="Отдельная ячейка 44 2 2" xfId="10454"/>
    <cellStyle name="Отдельная ячейка 44 3" xfId="10455"/>
    <cellStyle name="Отдельная ячейка 44 4" xfId="10453"/>
    <cellStyle name="Отдельная ячейка 45" xfId="2893"/>
    <cellStyle name="Отдельная ячейка 45 2" xfId="5807"/>
    <cellStyle name="Отдельная ячейка 45 2 2" xfId="10457"/>
    <cellStyle name="Отдельная ячейка 45 3" xfId="10458"/>
    <cellStyle name="Отдельная ячейка 45 4" xfId="10456"/>
    <cellStyle name="Отдельная ячейка 46" xfId="2894"/>
    <cellStyle name="Отдельная ячейка 46 2" xfId="5808"/>
    <cellStyle name="Отдельная ячейка 46 2 2" xfId="10460"/>
    <cellStyle name="Отдельная ячейка 46 3" xfId="10461"/>
    <cellStyle name="Отдельная ячейка 46 4" xfId="10459"/>
    <cellStyle name="Отдельная ячейка 47" xfId="2895"/>
    <cellStyle name="Отдельная ячейка 47 2" xfId="5809"/>
    <cellStyle name="Отдельная ячейка 47 2 2" xfId="10463"/>
    <cellStyle name="Отдельная ячейка 47 3" xfId="10464"/>
    <cellStyle name="Отдельная ячейка 47 4" xfId="10462"/>
    <cellStyle name="Отдельная ячейка 48" xfId="2896"/>
    <cellStyle name="Отдельная ячейка 48 2" xfId="5810"/>
    <cellStyle name="Отдельная ячейка 48 2 2" xfId="10466"/>
    <cellStyle name="Отдельная ячейка 48 3" xfId="10467"/>
    <cellStyle name="Отдельная ячейка 48 4" xfId="10465"/>
    <cellStyle name="Отдельная ячейка 49" xfId="2897"/>
    <cellStyle name="Отдельная ячейка 49 2" xfId="5811"/>
    <cellStyle name="Отдельная ячейка 49 2 2" xfId="10469"/>
    <cellStyle name="Отдельная ячейка 49 3" xfId="10470"/>
    <cellStyle name="Отдельная ячейка 49 4" xfId="10468"/>
    <cellStyle name="Отдельная ячейка 5" xfId="2898"/>
    <cellStyle name="Отдельная ячейка 5 2" xfId="2899"/>
    <cellStyle name="Отдельная ячейка 5 2 2" xfId="2900"/>
    <cellStyle name="Отдельная ячейка 5 2 2 2" xfId="10474"/>
    <cellStyle name="Отдельная ячейка 5 2 2 3" xfId="10473"/>
    <cellStyle name="Отдельная ячейка 5 2 3" xfId="6606"/>
    <cellStyle name="Отдельная ячейка 5 2 3 2" xfId="8889"/>
    <cellStyle name="Отдельная ячейка 5 2 3 2 2" xfId="10476"/>
    <cellStyle name="Отдельная ячейка 5 2 3 3" xfId="10477"/>
    <cellStyle name="Отдельная ячейка 5 2 3 4" xfId="10475"/>
    <cellStyle name="Отдельная ячейка 5 2 3 5" xfId="14470"/>
    <cellStyle name="Отдельная ячейка 5 2 4" xfId="5813"/>
    <cellStyle name="Отдельная ячейка 5 2 4 2" xfId="10478"/>
    <cellStyle name="Отдельная ячейка 5 2 5" xfId="8360"/>
    <cellStyle name="Отдельная ячейка 5 2 6" xfId="10472"/>
    <cellStyle name="Отдельная ячейка 5 2 7" xfId="14160"/>
    <cellStyle name="Отдельная ячейка 5 3" xfId="2901"/>
    <cellStyle name="Отдельная ячейка 5 3 2" xfId="5814"/>
    <cellStyle name="Отдельная ячейка 5 3 2 2" xfId="10480"/>
    <cellStyle name="Отдельная ячейка 5 3 3" xfId="8361"/>
    <cellStyle name="Отдельная ячейка 5 3 3 2" xfId="10481"/>
    <cellStyle name="Отдельная ячейка 5 3 4" xfId="10479"/>
    <cellStyle name="Отдельная ячейка 5 3 5" xfId="14161"/>
    <cellStyle name="Отдельная ячейка 5 4" xfId="5812"/>
    <cellStyle name="Отдельная ячейка 5 4 2" xfId="10483"/>
    <cellStyle name="Отдельная ячейка 5 4 3" xfId="10484"/>
    <cellStyle name="Отдельная ячейка 5 4 4" xfId="10485"/>
    <cellStyle name="Отдельная ячейка 5 4 5" xfId="10482"/>
    <cellStyle name="Отдельная ячейка 5 5" xfId="4450"/>
    <cellStyle name="Отдельная ячейка 5 5 2" xfId="10486"/>
    <cellStyle name="Отдельная ячейка 5 6" xfId="7575"/>
    <cellStyle name="Отдельная ячейка 5 7" xfId="10471"/>
    <cellStyle name="Отдельная ячейка 5 8" xfId="13683"/>
    <cellStyle name="Отдельная ячейка 50" xfId="2902"/>
    <cellStyle name="Отдельная ячейка 50 2" xfId="5815"/>
    <cellStyle name="Отдельная ячейка 50 2 2" xfId="10488"/>
    <cellStyle name="Отдельная ячейка 50 3" xfId="10489"/>
    <cellStyle name="Отдельная ячейка 50 4" xfId="10487"/>
    <cellStyle name="Отдельная ячейка 51" xfId="2903"/>
    <cellStyle name="Отдельная ячейка 51 2" xfId="5816"/>
    <cellStyle name="Отдельная ячейка 51 2 2" xfId="10491"/>
    <cellStyle name="Отдельная ячейка 51 3" xfId="10492"/>
    <cellStyle name="Отдельная ячейка 51 4" xfId="10490"/>
    <cellStyle name="Отдельная ячейка 52" xfId="2904"/>
    <cellStyle name="Отдельная ячейка 52 2" xfId="5817"/>
    <cellStyle name="Отдельная ячейка 52 2 2" xfId="10494"/>
    <cellStyle name="Отдельная ячейка 52 3" xfId="10495"/>
    <cellStyle name="Отдельная ячейка 52 4" xfId="10493"/>
    <cellStyle name="Отдельная ячейка 53" xfId="2905"/>
    <cellStyle name="Отдельная ячейка 53 2" xfId="5818"/>
    <cellStyle name="Отдельная ячейка 53 2 2" xfId="10497"/>
    <cellStyle name="Отдельная ячейка 53 3" xfId="10498"/>
    <cellStyle name="Отдельная ячейка 53 4" xfId="10496"/>
    <cellStyle name="Отдельная ячейка 54" xfId="2906"/>
    <cellStyle name="Отдельная ячейка 54 2" xfId="5819"/>
    <cellStyle name="Отдельная ячейка 54 2 2" xfId="10500"/>
    <cellStyle name="Отдельная ячейка 54 3" xfId="10501"/>
    <cellStyle name="Отдельная ячейка 54 4" xfId="10499"/>
    <cellStyle name="Отдельная ячейка 55" xfId="2907"/>
    <cellStyle name="Отдельная ячейка 55 2" xfId="5820"/>
    <cellStyle name="Отдельная ячейка 55 2 2" xfId="10503"/>
    <cellStyle name="Отдельная ячейка 55 3" xfId="10504"/>
    <cellStyle name="Отдельная ячейка 55 4" xfId="10502"/>
    <cellStyle name="Отдельная ячейка 56" xfId="2908"/>
    <cellStyle name="Отдельная ячейка 56 2" xfId="5821"/>
    <cellStyle name="Отдельная ячейка 56 2 2" xfId="10506"/>
    <cellStyle name="Отдельная ячейка 56 3" xfId="10507"/>
    <cellStyle name="Отдельная ячейка 56 4" xfId="10505"/>
    <cellStyle name="Отдельная ячейка 57" xfId="2909"/>
    <cellStyle name="Отдельная ячейка 57 2" xfId="5822"/>
    <cellStyle name="Отдельная ячейка 57 2 2" xfId="10509"/>
    <cellStyle name="Отдельная ячейка 57 3" xfId="10510"/>
    <cellStyle name="Отдельная ячейка 57 4" xfId="10508"/>
    <cellStyle name="Отдельная ячейка 58" xfId="2910"/>
    <cellStyle name="Отдельная ячейка 58 2" xfId="5823"/>
    <cellStyle name="Отдельная ячейка 58 2 2" xfId="10512"/>
    <cellStyle name="Отдельная ячейка 58 3" xfId="10513"/>
    <cellStyle name="Отдельная ячейка 58 4" xfId="10511"/>
    <cellStyle name="Отдельная ячейка 59" xfId="2911"/>
    <cellStyle name="Отдельная ячейка 59 2" xfId="5824"/>
    <cellStyle name="Отдельная ячейка 59 2 2" xfId="10515"/>
    <cellStyle name="Отдельная ячейка 59 3" xfId="10516"/>
    <cellStyle name="Отдельная ячейка 59 4" xfId="10514"/>
    <cellStyle name="Отдельная ячейка 6" xfId="2912"/>
    <cellStyle name="Отдельная ячейка 6 2" xfId="2913"/>
    <cellStyle name="Отдельная ячейка 6 2 2" xfId="2914"/>
    <cellStyle name="Отдельная ячейка 6 2 2 2" xfId="10520"/>
    <cellStyle name="Отдельная ячейка 6 2 2 3" xfId="10519"/>
    <cellStyle name="Отдельная ячейка 6 2 3" xfId="6607"/>
    <cellStyle name="Отдельная ячейка 6 2 3 2" xfId="8890"/>
    <cellStyle name="Отдельная ячейка 6 2 3 2 2" xfId="10522"/>
    <cellStyle name="Отдельная ячейка 6 2 3 3" xfId="10523"/>
    <cellStyle name="Отдельная ячейка 6 2 3 4" xfId="10521"/>
    <cellStyle name="Отдельная ячейка 6 2 3 5" xfId="14471"/>
    <cellStyle name="Отдельная ячейка 6 2 4" xfId="5826"/>
    <cellStyle name="Отдельная ячейка 6 2 4 2" xfId="10524"/>
    <cellStyle name="Отдельная ячейка 6 2 5" xfId="8362"/>
    <cellStyle name="Отдельная ячейка 6 2 6" xfId="10518"/>
    <cellStyle name="Отдельная ячейка 6 2 7" xfId="14162"/>
    <cellStyle name="Отдельная ячейка 6 3" xfId="2915"/>
    <cellStyle name="Отдельная ячейка 6 3 2" xfId="5827"/>
    <cellStyle name="Отдельная ячейка 6 3 2 2" xfId="10526"/>
    <cellStyle name="Отдельная ячейка 6 3 3" xfId="8363"/>
    <cellStyle name="Отдельная ячейка 6 3 3 2" xfId="10527"/>
    <cellStyle name="Отдельная ячейка 6 3 4" xfId="10525"/>
    <cellStyle name="Отдельная ячейка 6 3 5" xfId="14163"/>
    <cellStyle name="Отдельная ячейка 6 4" xfId="5825"/>
    <cellStyle name="Отдельная ячейка 6 4 2" xfId="10529"/>
    <cellStyle name="Отдельная ячейка 6 4 3" xfId="10530"/>
    <cellStyle name="Отдельная ячейка 6 4 4" xfId="10531"/>
    <cellStyle name="Отдельная ячейка 6 4 5" xfId="10528"/>
    <cellStyle name="Отдельная ячейка 6 5" xfId="4451"/>
    <cellStyle name="Отдельная ячейка 6 5 2" xfId="10532"/>
    <cellStyle name="Отдельная ячейка 6 6" xfId="7576"/>
    <cellStyle name="Отдельная ячейка 6 7" xfId="10517"/>
    <cellStyle name="Отдельная ячейка 6 8" xfId="13684"/>
    <cellStyle name="Отдельная ячейка 60" xfId="2916"/>
    <cellStyle name="Отдельная ячейка 60 2" xfId="5828"/>
    <cellStyle name="Отдельная ячейка 60 2 2" xfId="10534"/>
    <cellStyle name="Отдельная ячейка 60 3" xfId="10533"/>
    <cellStyle name="Отдельная ячейка 61" xfId="2917"/>
    <cellStyle name="Отдельная ячейка 61 2" xfId="5829"/>
    <cellStyle name="Отдельная ячейка 61 2 2" xfId="10536"/>
    <cellStyle name="Отдельная ячейка 61 3" xfId="10535"/>
    <cellStyle name="Отдельная ячейка 62" xfId="2918"/>
    <cellStyle name="Отдельная ячейка 62 2" xfId="5830"/>
    <cellStyle name="Отдельная ячейка 62 2 2" xfId="10538"/>
    <cellStyle name="Отдельная ячейка 62 3" xfId="10537"/>
    <cellStyle name="Отдельная ячейка 63" xfId="2919"/>
    <cellStyle name="Отдельная ячейка 63 2" xfId="5831"/>
    <cellStyle name="Отдельная ячейка 63 2 2" xfId="10540"/>
    <cellStyle name="Отдельная ячейка 63 3" xfId="10539"/>
    <cellStyle name="Отдельная ячейка 64" xfId="2920"/>
    <cellStyle name="Отдельная ячейка 64 2" xfId="5832"/>
    <cellStyle name="Отдельная ячейка 64 2 2" xfId="10542"/>
    <cellStyle name="Отдельная ячейка 64 3" xfId="10541"/>
    <cellStyle name="Отдельная ячейка 65" xfId="2921"/>
    <cellStyle name="Отдельная ячейка 65 2" xfId="5833"/>
    <cellStyle name="Отдельная ячейка 65 2 2" xfId="10544"/>
    <cellStyle name="Отдельная ячейка 65 3" xfId="10543"/>
    <cellStyle name="Отдельная ячейка 66" xfId="2922"/>
    <cellStyle name="Отдельная ячейка 66 2" xfId="5834"/>
    <cellStyle name="Отдельная ячейка 66 2 2" xfId="10546"/>
    <cellStyle name="Отдельная ячейка 66 3" xfId="10545"/>
    <cellStyle name="Отдельная ячейка 67" xfId="2923"/>
    <cellStyle name="Отдельная ячейка 67 2" xfId="5835"/>
    <cellStyle name="Отдельная ячейка 67 2 2" xfId="10548"/>
    <cellStyle name="Отдельная ячейка 67 3" xfId="10547"/>
    <cellStyle name="Отдельная ячейка 68" xfId="2924"/>
    <cellStyle name="Отдельная ячейка 68 2" xfId="5836"/>
    <cellStyle name="Отдельная ячейка 68 2 2" xfId="10550"/>
    <cellStyle name="Отдельная ячейка 68 3" xfId="10549"/>
    <cellStyle name="Отдельная ячейка 69" xfId="2925"/>
    <cellStyle name="Отдельная ячейка 69 2" xfId="5837"/>
    <cellStyle name="Отдельная ячейка 69 2 2" xfId="10552"/>
    <cellStyle name="Отдельная ячейка 69 3" xfId="10551"/>
    <cellStyle name="Отдельная ячейка 7" xfId="2926"/>
    <cellStyle name="Отдельная ячейка 7 2" xfId="2927"/>
    <cellStyle name="Отдельная ячейка 7 2 2" xfId="2928"/>
    <cellStyle name="Отдельная ячейка 7 2 2 2" xfId="10556"/>
    <cellStyle name="Отдельная ячейка 7 2 2 3" xfId="10555"/>
    <cellStyle name="Отдельная ячейка 7 2 3" xfId="6608"/>
    <cellStyle name="Отдельная ячейка 7 2 3 2" xfId="8891"/>
    <cellStyle name="Отдельная ячейка 7 2 3 2 2" xfId="10558"/>
    <cellStyle name="Отдельная ячейка 7 2 3 3" xfId="10559"/>
    <cellStyle name="Отдельная ячейка 7 2 3 4" xfId="10557"/>
    <cellStyle name="Отдельная ячейка 7 2 3 5" xfId="14472"/>
    <cellStyle name="Отдельная ячейка 7 2 4" xfId="5839"/>
    <cellStyle name="Отдельная ячейка 7 2 4 2" xfId="10560"/>
    <cellStyle name="Отдельная ячейка 7 2 5" xfId="8364"/>
    <cellStyle name="Отдельная ячейка 7 2 6" xfId="10554"/>
    <cellStyle name="Отдельная ячейка 7 2 7" xfId="14164"/>
    <cellStyle name="Отдельная ячейка 7 3" xfId="2929"/>
    <cellStyle name="Отдельная ячейка 7 3 2" xfId="5840"/>
    <cellStyle name="Отдельная ячейка 7 3 2 2" xfId="10562"/>
    <cellStyle name="Отдельная ячейка 7 3 3" xfId="8365"/>
    <cellStyle name="Отдельная ячейка 7 3 3 2" xfId="10563"/>
    <cellStyle name="Отдельная ячейка 7 3 4" xfId="10561"/>
    <cellStyle name="Отдельная ячейка 7 3 5" xfId="14165"/>
    <cellStyle name="Отдельная ячейка 7 4" xfId="5838"/>
    <cellStyle name="Отдельная ячейка 7 4 2" xfId="10565"/>
    <cellStyle name="Отдельная ячейка 7 4 3" xfId="10566"/>
    <cellStyle name="Отдельная ячейка 7 4 4" xfId="10567"/>
    <cellStyle name="Отдельная ячейка 7 4 5" xfId="10564"/>
    <cellStyle name="Отдельная ячейка 7 5" xfId="4452"/>
    <cellStyle name="Отдельная ячейка 7 5 2" xfId="10568"/>
    <cellStyle name="Отдельная ячейка 7 6" xfId="7577"/>
    <cellStyle name="Отдельная ячейка 7 7" xfId="10553"/>
    <cellStyle name="Отдельная ячейка 7 8" xfId="13685"/>
    <cellStyle name="Отдельная ячейка 70" xfId="2930"/>
    <cellStyle name="Отдельная ячейка 70 2" xfId="5841"/>
    <cellStyle name="Отдельная ячейка 70 2 2" xfId="10570"/>
    <cellStyle name="Отдельная ячейка 70 3" xfId="10569"/>
    <cellStyle name="Отдельная ячейка 71" xfId="2931"/>
    <cellStyle name="Отдельная ячейка 71 2" xfId="5842"/>
    <cellStyle name="Отдельная ячейка 71 2 2" xfId="10572"/>
    <cellStyle name="Отдельная ячейка 71 3" xfId="10571"/>
    <cellStyle name="Отдельная ячейка 72" xfId="2932"/>
    <cellStyle name="Отдельная ячейка 72 2" xfId="5843"/>
    <cellStyle name="Отдельная ячейка 72 2 2" xfId="10574"/>
    <cellStyle name="Отдельная ячейка 72 3" xfId="10573"/>
    <cellStyle name="Отдельная ячейка 73" xfId="2933"/>
    <cellStyle name="Отдельная ячейка 73 2" xfId="5844"/>
    <cellStyle name="Отдельная ячейка 73 2 2" xfId="10576"/>
    <cellStyle name="Отдельная ячейка 73 3" xfId="10575"/>
    <cellStyle name="Отдельная ячейка 74" xfId="2934"/>
    <cellStyle name="Отдельная ячейка 74 2" xfId="5845"/>
    <cellStyle name="Отдельная ячейка 74 2 2" xfId="10578"/>
    <cellStyle name="Отдельная ячейка 74 3" xfId="10577"/>
    <cellStyle name="Отдельная ячейка 75" xfId="2935"/>
    <cellStyle name="Отдельная ячейка 75 2" xfId="5846"/>
    <cellStyle name="Отдельная ячейка 75 2 2" xfId="10580"/>
    <cellStyle name="Отдельная ячейка 75 3" xfId="10579"/>
    <cellStyle name="Отдельная ячейка 76" xfId="2936"/>
    <cellStyle name="Отдельная ячейка 76 2" xfId="5847"/>
    <cellStyle name="Отдельная ячейка 76 2 2" xfId="10582"/>
    <cellStyle name="Отдельная ячейка 76 3" xfId="10581"/>
    <cellStyle name="Отдельная ячейка 77" xfId="2937"/>
    <cellStyle name="Отдельная ячейка 77 2" xfId="5848"/>
    <cellStyle name="Отдельная ячейка 77 2 2" xfId="10584"/>
    <cellStyle name="Отдельная ячейка 77 3" xfId="10583"/>
    <cellStyle name="Отдельная ячейка 78" xfId="9291"/>
    <cellStyle name="Отдельная ячейка 78 2" xfId="10585"/>
    <cellStyle name="Отдельная ячейка 79" xfId="9290"/>
    <cellStyle name="Отдельная ячейка 79 2" xfId="10586"/>
    <cellStyle name="Отдельная ячейка 8" xfId="2938"/>
    <cellStyle name="Отдельная ячейка 8 2" xfId="2939"/>
    <cellStyle name="Отдельная ячейка 8 2 2" xfId="2940"/>
    <cellStyle name="Отдельная ячейка 8 2 2 2" xfId="10590"/>
    <cellStyle name="Отдельная ячейка 8 2 2 3" xfId="10589"/>
    <cellStyle name="Отдельная ячейка 8 2 3" xfId="6609"/>
    <cellStyle name="Отдельная ячейка 8 2 3 2" xfId="8892"/>
    <cellStyle name="Отдельная ячейка 8 2 3 2 2" xfId="10592"/>
    <cellStyle name="Отдельная ячейка 8 2 3 3" xfId="10593"/>
    <cellStyle name="Отдельная ячейка 8 2 3 4" xfId="10591"/>
    <cellStyle name="Отдельная ячейка 8 2 3 5" xfId="14473"/>
    <cellStyle name="Отдельная ячейка 8 2 4" xfId="5850"/>
    <cellStyle name="Отдельная ячейка 8 2 4 2" xfId="10594"/>
    <cellStyle name="Отдельная ячейка 8 2 5" xfId="8370"/>
    <cellStyle name="Отдельная ячейка 8 2 6" xfId="10588"/>
    <cellStyle name="Отдельная ячейка 8 2 7" xfId="14166"/>
    <cellStyle name="Отдельная ячейка 8 3" xfId="2941"/>
    <cellStyle name="Отдельная ячейка 8 3 2" xfId="5851"/>
    <cellStyle name="Отдельная ячейка 8 3 2 2" xfId="10596"/>
    <cellStyle name="Отдельная ячейка 8 3 3" xfId="8371"/>
    <cellStyle name="Отдельная ячейка 8 3 3 2" xfId="10597"/>
    <cellStyle name="Отдельная ячейка 8 3 4" xfId="10595"/>
    <cellStyle name="Отдельная ячейка 8 3 5" xfId="14167"/>
    <cellStyle name="Отдельная ячейка 8 4" xfId="5849"/>
    <cellStyle name="Отдельная ячейка 8 4 2" xfId="10599"/>
    <cellStyle name="Отдельная ячейка 8 4 3" xfId="10600"/>
    <cellStyle name="Отдельная ячейка 8 4 4" xfId="10601"/>
    <cellStyle name="Отдельная ячейка 8 4 5" xfId="10598"/>
    <cellStyle name="Отдельная ячейка 8 5" xfId="4453"/>
    <cellStyle name="Отдельная ячейка 8 5 2" xfId="10602"/>
    <cellStyle name="Отдельная ячейка 8 6" xfId="7578"/>
    <cellStyle name="Отдельная ячейка 8 7" xfId="10587"/>
    <cellStyle name="Отдельная ячейка 8 8" xfId="13686"/>
    <cellStyle name="Отдельная ячейка 80" xfId="8185"/>
    <cellStyle name="Отдельная ячейка 80 2" xfId="10603"/>
    <cellStyle name="Отдельная ячейка 81" xfId="10604"/>
    <cellStyle name="Отдельная ячейка 82" xfId="10605"/>
    <cellStyle name="Отдельная ячейка 83" xfId="10606"/>
    <cellStyle name="Отдельная ячейка 84" xfId="10607"/>
    <cellStyle name="Отдельная ячейка 85" xfId="10608"/>
    <cellStyle name="Отдельная ячейка 86" xfId="10609"/>
    <cellStyle name="Отдельная ячейка 87" xfId="10610"/>
    <cellStyle name="Отдельная ячейка 88" xfId="10611"/>
    <cellStyle name="Отдельная ячейка 89" xfId="10612"/>
    <cellStyle name="Отдельная ячейка 9" xfId="2942"/>
    <cellStyle name="Отдельная ячейка 9 2" xfId="2943"/>
    <cellStyle name="Отдельная ячейка 9 2 2" xfId="2944"/>
    <cellStyle name="Отдельная ячейка 9 2 2 2" xfId="10616"/>
    <cellStyle name="Отдельная ячейка 9 2 2 3" xfId="10615"/>
    <cellStyle name="Отдельная ячейка 9 2 3" xfId="6610"/>
    <cellStyle name="Отдельная ячейка 9 2 3 2" xfId="10618"/>
    <cellStyle name="Отдельная ячейка 9 2 3 3" xfId="10619"/>
    <cellStyle name="Отдельная ячейка 9 2 3 4" xfId="10617"/>
    <cellStyle name="Отдельная ячейка 9 2 4" xfId="5852"/>
    <cellStyle name="Отдельная ячейка 9 2 4 2" xfId="10620"/>
    <cellStyle name="Отдельная ячейка 9 2 5" xfId="10614"/>
    <cellStyle name="Отдельная ячейка 9 3" xfId="2945"/>
    <cellStyle name="Отдельная ячейка 9 3 2" xfId="5853"/>
    <cellStyle name="Отдельная ячейка 9 3 2 2" xfId="10622"/>
    <cellStyle name="Отдельная ячейка 9 3 3" xfId="8372"/>
    <cellStyle name="Отдельная ячейка 9 3 3 2" xfId="10623"/>
    <cellStyle name="Отдельная ячейка 9 3 4" xfId="10621"/>
    <cellStyle name="Отдельная ячейка 9 3 5" xfId="14168"/>
    <cellStyle name="Отдельная ячейка 9 4" xfId="4454"/>
    <cellStyle name="Отдельная ячейка 9 4 2" xfId="10624"/>
    <cellStyle name="Отдельная ячейка 9 5" xfId="7579"/>
    <cellStyle name="Отдельная ячейка 9 5 2" xfId="10625"/>
    <cellStyle name="Отдельная ячейка 9 6" xfId="10613"/>
    <cellStyle name="Отдельная ячейка 9 7" xfId="13687"/>
    <cellStyle name="Отдельная ячейка 90" xfId="10626"/>
    <cellStyle name="Отдельная ячейка 91" xfId="10627"/>
    <cellStyle name="Отдельная ячейка 92" xfId="10628"/>
    <cellStyle name="Отдельная ячейка 93" xfId="10629"/>
    <cellStyle name="Отдельная ячейка 94" xfId="10630"/>
    <cellStyle name="Отдельная ячейка 95" xfId="10631"/>
    <cellStyle name="Отдельная ячейка 96" xfId="10632"/>
    <cellStyle name="Отдельная ячейка 97" xfId="10633"/>
    <cellStyle name="Отдельная ячейка 98" xfId="10634"/>
    <cellStyle name="Отдельная ячейка 99" xfId="10635"/>
    <cellStyle name="Отдельная ячейка-результат" xfId="2946"/>
    <cellStyle name="Отдельная ячейка-результат [печать]" xfId="2947"/>
    <cellStyle name="Отдельная ячейка-результат [печать] 10" xfId="2948"/>
    <cellStyle name="Отдельная ячейка-результат [печать] 10 2" xfId="2949"/>
    <cellStyle name="Отдельная ячейка-результат [печать] 10 2 2" xfId="2950"/>
    <cellStyle name="Отдельная ячейка-результат [печать] 10 2 2 2" xfId="10641"/>
    <cellStyle name="Отдельная ячейка-результат [печать] 10 2 2 3" xfId="10640"/>
    <cellStyle name="Отдельная ячейка-результат [печать] 10 2 3" xfId="6611"/>
    <cellStyle name="Отдельная ячейка-результат [печать] 10 2 3 2" xfId="10643"/>
    <cellStyle name="Отдельная ячейка-результат [печать] 10 2 3 3" xfId="10644"/>
    <cellStyle name="Отдельная ячейка-результат [печать] 10 2 3 4" xfId="10642"/>
    <cellStyle name="Отдельная ячейка-результат [печать] 10 2 4" xfId="5854"/>
    <cellStyle name="Отдельная ячейка-результат [печать] 10 2 4 2" xfId="10645"/>
    <cellStyle name="Отдельная ячейка-результат [печать] 10 2 5" xfId="10639"/>
    <cellStyle name="Отдельная ячейка-результат [печать] 10 3" xfId="2951"/>
    <cellStyle name="Отдельная ячейка-результат [печать] 10 3 2" xfId="5855"/>
    <cellStyle name="Отдельная ячейка-результат [печать] 10 3 2 2" xfId="10647"/>
    <cellStyle name="Отдельная ячейка-результат [печать] 10 3 3" xfId="8373"/>
    <cellStyle name="Отдельная ячейка-результат [печать] 10 3 3 2" xfId="10648"/>
    <cellStyle name="Отдельная ячейка-результат [печать] 10 3 4" xfId="10646"/>
    <cellStyle name="Отдельная ячейка-результат [печать] 10 3 5" xfId="14169"/>
    <cellStyle name="Отдельная ячейка-результат [печать] 10 4" xfId="4455"/>
    <cellStyle name="Отдельная ячейка-результат [печать] 10 4 2" xfId="10649"/>
    <cellStyle name="Отдельная ячейка-результат [печать] 10 5" xfId="7580"/>
    <cellStyle name="Отдельная ячейка-результат [печать] 10 5 2" xfId="10650"/>
    <cellStyle name="Отдельная ячейка-результат [печать] 10 6" xfId="10638"/>
    <cellStyle name="Отдельная ячейка-результат [печать] 10 7" xfId="13688"/>
    <cellStyle name="Отдельная ячейка-результат [печать] 11" xfId="2952"/>
    <cellStyle name="Отдельная ячейка-результат [печать] 11 2" xfId="2953"/>
    <cellStyle name="Отдельная ячейка-результат [печать] 11 2 2" xfId="2954"/>
    <cellStyle name="Отдельная ячейка-результат [печать] 11 2 2 2" xfId="10654"/>
    <cellStyle name="Отдельная ячейка-результат [печать] 11 2 2 3" xfId="10653"/>
    <cellStyle name="Отдельная ячейка-результат [печать] 11 2 3" xfId="6612"/>
    <cellStyle name="Отдельная ячейка-результат [печать] 11 2 3 2" xfId="10656"/>
    <cellStyle name="Отдельная ячейка-результат [печать] 11 2 3 3" xfId="10657"/>
    <cellStyle name="Отдельная ячейка-результат [печать] 11 2 3 4" xfId="10655"/>
    <cellStyle name="Отдельная ячейка-результат [печать] 11 2 4" xfId="5856"/>
    <cellStyle name="Отдельная ячейка-результат [печать] 11 2 4 2" xfId="10658"/>
    <cellStyle name="Отдельная ячейка-результат [печать] 11 2 5" xfId="10652"/>
    <cellStyle name="Отдельная ячейка-результат [печать] 11 3" xfId="2955"/>
    <cellStyle name="Отдельная ячейка-результат [печать] 11 3 2" xfId="5857"/>
    <cellStyle name="Отдельная ячейка-результат [печать] 11 3 2 2" xfId="10660"/>
    <cellStyle name="Отдельная ячейка-результат [печать] 11 3 3" xfId="8374"/>
    <cellStyle name="Отдельная ячейка-результат [печать] 11 3 3 2" xfId="10661"/>
    <cellStyle name="Отдельная ячейка-результат [печать] 11 3 4" xfId="10659"/>
    <cellStyle name="Отдельная ячейка-результат [печать] 11 3 5" xfId="14170"/>
    <cellStyle name="Отдельная ячейка-результат [печать] 11 4" xfId="4456"/>
    <cellStyle name="Отдельная ячейка-результат [печать] 11 4 2" xfId="10662"/>
    <cellStyle name="Отдельная ячейка-результат [печать] 11 5" xfId="7581"/>
    <cellStyle name="Отдельная ячейка-результат [печать] 11 5 2" xfId="10663"/>
    <cellStyle name="Отдельная ячейка-результат [печать] 11 6" xfId="10651"/>
    <cellStyle name="Отдельная ячейка-результат [печать] 11 7" xfId="13689"/>
    <cellStyle name="Отдельная ячейка-результат [печать] 12" xfId="2956"/>
    <cellStyle name="Отдельная ячейка-результат [печать] 12 2" xfId="2957"/>
    <cellStyle name="Отдельная ячейка-результат [печать] 12 2 2" xfId="2958"/>
    <cellStyle name="Отдельная ячейка-результат [печать] 12 2 2 2" xfId="10667"/>
    <cellStyle name="Отдельная ячейка-результат [печать] 12 2 2 3" xfId="10666"/>
    <cellStyle name="Отдельная ячейка-результат [печать] 12 2 3" xfId="6613"/>
    <cellStyle name="Отдельная ячейка-результат [печать] 12 2 3 2" xfId="10669"/>
    <cellStyle name="Отдельная ячейка-результат [печать] 12 2 3 3" xfId="10670"/>
    <cellStyle name="Отдельная ячейка-результат [печать] 12 2 3 4" xfId="10668"/>
    <cellStyle name="Отдельная ячейка-результат [печать] 12 2 4" xfId="5858"/>
    <cellStyle name="Отдельная ячейка-результат [печать] 12 2 4 2" xfId="10671"/>
    <cellStyle name="Отдельная ячейка-результат [печать] 12 2 5" xfId="10665"/>
    <cellStyle name="Отдельная ячейка-результат [печать] 12 3" xfId="2959"/>
    <cellStyle name="Отдельная ячейка-результат [печать] 12 3 2" xfId="5859"/>
    <cellStyle name="Отдельная ячейка-результат [печать] 12 3 2 2" xfId="10673"/>
    <cellStyle name="Отдельная ячейка-результат [печать] 12 3 3" xfId="8375"/>
    <cellStyle name="Отдельная ячейка-результат [печать] 12 3 3 2" xfId="10674"/>
    <cellStyle name="Отдельная ячейка-результат [печать] 12 3 4" xfId="10672"/>
    <cellStyle name="Отдельная ячейка-результат [печать] 12 3 5" xfId="14171"/>
    <cellStyle name="Отдельная ячейка-результат [печать] 12 4" xfId="4457"/>
    <cellStyle name="Отдельная ячейка-результат [печать] 12 4 2" xfId="10675"/>
    <cellStyle name="Отдельная ячейка-результат [печать] 12 5" xfId="7582"/>
    <cellStyle name="Отдельная ячейка-результат [печать] 12 5 2" xfId="10676"/>
    <cellStyle name="Отдельная ячейка-результат [печать] 12 6" xfId="10664"/>
    <cellStyle name="Отдельная ячейка-результат [печать] 12 7" xfId="13690"/>
    <cellStyle name="Отдельная ячейка-результат [печать] 13" xfId="2960"/>
    <cellStyle name="Отдельная ячейка-результат [печать] 13 2" xfId="2961"/>
    <cellStyle name="Отдельная ячейка-результат [печать] 13 2 2" xfId="10679"/>
    <cellStyle name="Отдельная ячейка-результат [печать] 13 2 3" xfId="10678"/>
    <cellStyle name="Отдельная ячейка-результат [печать] 13 3" xfId="2962"/>
    <cellStyle name="Отдельная ячейка-результат [печать] 13 3 2" xfId="5860"/>
    <cellStyle name="Отдельная ячейка-результат [печать] 13 3 2 2" xfId="10681"/>
    <cellStyle name="Отдельная ячейка-результат [печать] 13 3 3" xfId="8376"/>
    <cellStyle name="Отдельная ячейка-результат [печать] 13 3 3 2" xfId="10682"/>
    <cellStyle name="Отдельная ячейка-результат [печать] 13 3 4" xfId="10680"/>
    <cellStyle name="Отдельная ячейка-результат [печать] 13 3 5" xfId="14172"/>
    <cellStyle name="Отдельная ячейка-результат [печать] 13 4" xfId="4458"/>
    <cellStyle name="Отдельная ячейка-результат [печать] 13 4 2" xfId="10683"/>
    <cellStyle name="Отдельная ячейка-результат [печать] 13 5" xfId="7583"/>
    <cellStyle name="Отдельная ячейка-результат [печать] 13 5 2" xfId="10684"/>
    <cellStyle name="Отдельная ячейка-результат [печать] 13 6" xfId="10677"/>
    <cellStyle name="Отдельная ячейка-результат [печать] 13 7" xfId="13691"/>
    <cellStyle name="Отдельная ячейка-результат [печать] 14" xfId="2963"/>
    <cellStyle name="Отдельная ячейка-результат [печать] 14 2" xfId="2964"/>
    <cellStyle name="Отдельная ячейка-результат [печать] 14 2 2" xfId="10687"/>
    <cellStyle name="Отдельная ячейка-результат [печать] 14 2 3" xfId="10686"/>
    <cellStyle name="Отдельная ячейка-результат [печать] 14 3" xfId="2965"/>
    <cellStyle name="Отдельная ячейка-результат [печать] 14 3 2" xfId="5861"/>
    <cellStyle name="Отдельная ячейка-результат [печать] 14 3 2 2" xfId="10689"/>
    <cellStyle name="Отдельная ячейка-результат [печать] 14 3 3" xfId="8377"/>
    <cellStyle name="Отдельная ячейка-результат [печать] 14 3 3 2" xfId="10690"/>
    <cellStyle name="Отдельная ячейка-результат [печать] 14 3 4" xfId="10688"/>
    <cellStyle name="Отдельная ячейка-результат [печать] 14 3 5" xfId="14173"/>
    <cellStyle name="Отдельная ячейка-результат [печать] 14 4" xfId="4459"/>
    <cellStyle name="Отдельная ячейка-результат [печать] 14 4 2" xfId="10691"/>
    <cellStyle name="Отдельная ячейка-результат [печать] 14 5" xfId="7584"/>
    <cellStyle name="Отдельная ячейка-результат [печать] 14 5 2" xfId="10692"/>
    <cellStyle name="Отдельная ячейка-результат [печать] 14 6" xfId="10685"/>
    <cellStyle name="Отдельная ячейка-результат [печать] 14 7" xfId="13692"/>
    <cellStyle name="Отдельная ячейка-результат [печать] 15" xfId="2966"/>
    <cellStyle name="Отдельная ячейка-результат [печать] 15 10" xfId="2967"/>
    <cellStyle name="Отдельная ячейка-результат [печать] 15 10 2" xfId="5862"/>
    <cellStyle name="Отдельная ячейка-результат [печать] 15 10 2 2" xfId="10695"/>
    <cellStyle name="Отдельная ячейка-результат [печать] 15 10 3" xfId="8378"/>
    <cellStyle name="Отдельная ячейка-результат [печать] 15 10 3 2" xfId="10696"/>
    <cellStyle name="Отдельная ячейка-результат [печать] 15 10 4" xfId="10694"/>
    <cellStyle name="Отдельная ячейка-результат [печать] 15 10 5" xfId="14174"/>
    <cellStyle name="Отдельная ячейка-результат [печать] 15 11" xfId="4460"/>
    <cellStyle name="Отдельная ячейка-результат [печать] 15 11 2" xfId="10697"/>
    <cellStyle name="Отдельная ячейка-результат [печать] 15 12" xfId="7585"/>
    <cellStyle name="Отдельная ячейка-результат [печать] 15 12 2" xfId="10698"/>
    <cellStyle name="Отдельная ячейка-результат [печать] 15 13" xfId="10693"/>
    <cellStyle name="Отдельная ячейка-результат [печать] 15 14" xfId="13693"/>
    <cellStyle name="Отдельная ячейка-результат [печать] 15 2" xfId="2968"/>
    <cellStyle name="Отдельная ячейка-результат [печать] 15 2 2" xfId="2969"/>
    <cellStyle name="Отдельная ячейка-результат [печать] 15 2 2 2" xfId="5863"/>
    <cellStyle name="Отдельная ячейка-результат [печать] 15 2 2 2 2" xfId="10701"/>
    <cellStyle name="Отдельная ячейка-результат [печать] 15 2 2 3" xfId="10702"/>
    <cellStyle name="Отдельная ячейка-результат [печать] 15 2 2 4" xfId="10700"/>
    <cellStyle name="Отдельная ячейка-результат [печать] 15 2 3" xfId="2970"/>
    <cellStyle name="Отдельная ячейка-результат [печать] 15 2 3 2" xfId="5864"/>
    <cellStyle name="Отдельная ячейка-результат [печать] 15 2 3 2 2" xfId="10704"/>
    <cellStyle name="Отдельная ячейка-результат [печать] 15 2 3 3" xfId="10705"/>
    <cellStyle name="Отдельная ячейка-результат [печать] 15 2 3 4" xfId="10703"/>
    <cellStyle name="Отдельная ячейка-результат [печать] 15 2 4" xfId="4461"/>
    <cellStyle name="Отдельная ячейка-результат [печать] 15 2 4 2" xfId="10706"/>
    <cellStyle name="Отдельная ячейка-результат [печать] 15 2 5" xfId="10699"/>
    <cellStyle name="Отдельная ячейка-результат [печать] 15 3" xfId="2971"/>
    <cellStyle name="Отдельная ячейка-результат [печать] 15 3 2" xfId="2972"/>
    <cellStyle name="Отдельная ячейка-результат [печать] 15 3 2 2" xfId="5865"/>
    <cellStyle name="Отдельная ячейка-результат [печать] 15 3 2 2 2" xfId="10709"/>
    <cellStyle name="Отдельная ячейка-результат [печать] 15 3 2 3" xfId="10710"/>
    <cellStyle name="Отдельная ячейка-результат [печать] 15 3 2 4" xfId="10708"/>
    <cellStyle name="Отдельная ячейка-результат [печать] 15 3 3" xfId="2973"/>
    <cellStyle name="Отдельная ячейка-результат [печать] 15 3 3 2" xfId="5866"/>
    <cellStyle name="Отдельная ячейка-результат [печать] 15 3 3 2 2" xfId="10712"/>
    <cellStyle name="Отдельная ячейка-результат [печать] 15 3 3 3" xfId="10713"/>
    <cellStyle name="Отдельная ячейка-результат [печать] 15 3 3 4" xfId="10711"/>
    <cellStyle name="Отдельная ячейка-результат [печать] 15 3 4" xfId="4462"/>
    <cellStyle name="Отдельная ячейка-результат [печать] 15 3 4 2" xfId="10714"/>
    <cellStyle name="Отдельная ячейка-результат [печать] 15 3 5" xfId="10707"/>
    <cellStyle name="Отдельная ячейка-результат [печать] 15 4" xfId="2974"/>
    <cellStyle name="Отдельная ячейка-результат [печать] 15 4 2" xfId="2975"/>
    <cellStyle name="Отдельная ячейка-результат [печать] 15 4 2 2" xfId="5867"/>
    <cellStyle name="Отдельная ячейка-результат [печать] 15 4 2 2 2" xfId="10717"/>
    <cellStyle name="Отдельная ячейка-результат [печать] 15 4 2 3" xfId="10718"/>
    <cellStyle name="Отдельная ячейка-результат [печать] 15 4 2 4" xfId="10716"/>
    <cellStyle name="Отдельная ячейка-результат [печать] 15 4 3" xfId="2976"/>
    <cellStyle name="Отдельная ячейка-результат [печать] 15 4 3 2" xfId="5868"/>
    <cellStyle name="Отдельная ячейка-результат [печать] 15 4 3 2 2" xfId="10720"/>
    <cellStyle name="Отдельная ячейка-результат [печать] 15 4 3 3" xfId="10721"/>
    <cellStyle name="Отдельная ячейка-результат [печать] 15 4 3 4" xfId="10719"/>
    <cellStyle name="Отдельная ячейка-результат [печать] 15 4 4" xfId="4463"/>
    <cellStyle name="Отдельная ячейка-результат [печать] 15 4 4 2" xfId="10722"/>
    <cellStyle name="Отдельная ячейка-результат [печать] 15 4 5" xfId="10715"/>
    <cellStyle name="Отдельная ячейка-результат [печать] 15 5" xfId="2977"/>
    <cellStyle name="Отдельная ячейка-результат [печать] 15 5 2" xfId="2978"/>
    <cellStyle name="Отдельная ячейка-результат [печать] 15 5 2 2" xfId="5869"/>
    <cellStyle name="Отдельная ячейка-результат [печать] 15 5 2 2 2" xfId="10725"/>
    <cellStyle name="Отдельная ячейка-результат [печать] 15 5 2 3" xfId="10726"/>
    <cellStyle name="Отдельная ячейка-результат [печать] 15 5 2 4" xfId="10724"/>
    <cellStyle name="Отдельная ячейка-результат [печать] 15 5 3" xfId="2979"/>
    <cellStyle name="Отдельная ячейка-результат [печать] 15 5 3 2" xfId="5870"/>
    <cellStyle name="Отдельная ячейка-результат [печать] 15 5 3 2 2" xfId="10728"/>
    <cellStyle name="Отдельная ячейка-результат [печать] 15 5 3 3" xfId="10729"/>
    <cellStyle name="Отдельная ячейка-результат [печать] 15 5 3 4" xfId="10727"/>
    <cellStyle name="Отдельная ячейка-результат [печать] 15 5 4" xfId="4464"/>
    <cellStyle name="Отдельная ячейка-результат [печать] 15 5 4 2" xfId="10730"/>
    <cellStyle name="Отдельная ячейка-результат [печать] 15 5 5" xfId="10723"/>
    <cellStyle name="Отдельная ячейка-результат [печать] 15 6" xfId="2980"/>
    <cellStyle name="Отдельная ячейка-результат [печать] 15 6 2" xfId="2981"/>
    <cellStyle name="Отдельная ячейка-результат [печать] 15 6 2 2" xfId="5871"/>
    <cellStyle name="Отдельная ячейка-результат [печать] 15 6 2 2 2" xfId="10733"/>
    <cellStyle name="Отдельная ячейка-результат [печать] 15 6 2 3" xfId="10734"/>
    <cellStyle name="Отдельная ячейка-результат [печать] 15 6 2 4" xfId="10732"/>
    <cellStyle name="Отдельная ячейка-результат [печать] 15 6 3" xfId="2982"/>
    <cellStyle name="Отдельная ячейка-результат [печать] 15 6 3 2" xfId="5872"/>
    <cellStyle name="Отдельная ячейка-результат [печать] 15 6 3 2 2" xfId="10736"/>
    <cellStyle name="Отдельная ячейка-результат [печать] 15 6 3 3" xfId="10737"/>
    <cellStyle name="Отдельная ячейка-результат [печать] 15 6 3 4" xfId="10735"/>
    <cellStyle name="Отдельная ячейка-результат [печать] 15 6 4" xfId="4465"/>
    <cellStyle name="Отдельная ячейка-результат [печать] 15 6 4 2" xfId="10738"/>
    <cellStyle name="Отдельная ячейка-результат [печать] 15 6 5" xfId="10731"/>
    <cellStyle name="Отдельная ячейка-результат [печать] 15 7" xfId="2983"/>
    <cellStyle name="Отдельная ячейка-результат [печать] 15 7 2" xfId="2984"/>
    <cellStyle name="Отдельная ячейка-результат [печать] 15 7 2 2" xfId="5873"/>
    <cellStyle name="Отдельная ячейка-результат [печать] 15 7 2 2 2" xfId="10741"/>
    <cellStyle name="Отдельная ячейка-результат [печать] 15 7 2 3" xfId="10742"/>
    <cellStyle name="Отдельная ячейка-результат [печать] 15 7 2 4" xfId="10740"/>
    <cellStyle name="Отдельная ячейка-результат [печать] 15 7 3" xfId="2985"/>
    <cellStyle name="Отдельная ячейка-результат [печать] 15 7 3 2" xfId="5874"/>
    <cellStyle name="Отдельная ячейка-результат [печать] 15 7 3 2 2" xfId="10744"/>
    <cellStyle name="Отдельная ячейка-результат [печать] 15 7 3 3" xfId="10745"/>
    <cellStyle name="Отдельная ячейка-результат [печать] 15 7 3 4" xfId="10743"/>
    <cellStyle name="Отдельная ячейка-результат [печать] 15 7 4" xfId="4466"/>
    <cellStyle name="Отдельная ячейка-результат [печать] 15 7 4 2" xfId="10746"/>
    <cellStyle name="Отдельная ячейка-результат [печать] 15 7 5" xfId="10739"/>
    <cellStyle name="Отдельная ячейка-результат [печать] 15 8" xfId="2986"/>
    <cellStyle name="Отдельная ячейка-результат [печать] 15 8 2" xfId="2987"/>
    <cellStyle name="Отдельная ячейка-результат [печать] 15 8 2 2" xfId="5875"/>
    <cellStyle name="Отдельная ячейка-результат [печать] 15 8 2 2 2" xfId="10749"/>
    <cellStyle name="Отдельная ячейка-результат [печать] 15 8 2 3" xfId="10750"/>
    <cellStyle name="Отдельная ячейка-результат [печать] 15 8 2 4" xfId="10748"/>
    <cellStyle name="Отдельная ячейка-результат [печать] 15 8 3" xfId="2988"/>
    <cellStyle name="Отдельная ячейка-результат [печать] 15 8 3 2" xfId="5876"/>
    <cellStyle name="Отдельная ячейка-результат [печать] 15 8 3 2 2" xfId="10752"/>
    <cellStyle name="Отдельная ячейка-результат [печать] 15 8 3 3" xfId="10753"/>
    <cellStyle name="Отдельная ячейка-результат [печать] 15 8 3 4" xfId="10751"/>
    <cellStyle name="Отдельная ячейка-результат [печать] 15 8 4" xfId="4467"/>
    <cellStyle name="Отдельная ячейка-результат [печать] 15 8 4 2" xfId="10754"/>
    <cellStyle name="Отдельная ячейка-результат [печать] 15 8 5" xfId="10747"/>
    <cellStyle name="Отдельная ячейка-результат [печать] 15 9" xfId="2989"/>
    <cellStyle name="Отдельная ячейка-результат [печать] 15 9 2" xfId="10756"/>
    <cellStyle name="Отдельная ячейка-результат [печать] 15 9 3" xfId="10755"/>
    <cellStyle name="Отдельная ячейка-результат [печать] 15_10470_35589_Расчет показателей КФМ" xfId="2990"/>
    <cellStyle name="Отдельная ячейка-результат [печать] 16" xfId="2991"/>
    <cellStyle name="Отдельная ячейка-результат [печать] 16 2" xfId="2992"/>
    <cellStyle name="Отдельная ячейка-результат [печать] 16 2 2" xfId="10759"/>
    <cellStyle name="Отдельная ячейка-результат [печать] 16 2 3" xfId="10758"/>
    <cellStyle name="Отдельная ячейка-результат [печать] 16 3" xfId="2993"/>
    <cellStyle name="Отдельная ячейка-результат [печать] 16 3 2" xfId="5877"/>
    <cellStyle name="Отдельная ячейка-результат [печать] 16 3 2 2" xfId="10761"/>
    <cellStyle name="Отдельная ячейка-результат [печать] 16 3 3" xfId="8384"/>
    <cellStyle name="Отдельная ячейка-результат [печать] 16 3 3 2" xfId="10762"/>
    <cellStyle name="Отдельная ячейка-результат [печать] 16 3 4" xfId="10760"/>
    <cellStyle name="Отдельная ячейка-результат [печать] 16 3 5" xfId="14175"/>
    <cellStyle name="Отдельная ячейка-результат [печать] 16 4" xfId="4468"/>
    <cellStyle name="Отдельная ячейка-результат [печать] 16 4 2" xfId="10763"/>
    <cellStyle name="Отдельная ячейка-результат [печать] 16 5" xfId="7587"/>
    <cellStyle name="Отдельная ячейка-результат [печать] 16 5 2" xfId="10764"/>
    <cellStyle name="Отдельная ячейка-результат [печать] 16 6" xfId="10757"/>
    <cellStyle name="Отдельная ячейка-результат [печать] 16 7" xfId="13694"/>
    <cellStyle name="Отдельная ячейка-результат [печать] 17" xfId="2994"/>
    <cellStyle name="Отдельная ячейка-результат [печать] 17 2" xfId="2995"/>
    <cellStyle name="Отдельная ячейка-результат [печать] 17 2 2" xfId="10767"/>
    <cellStyle name="Отдельная ячейка-результат [печать] 17 2 3" xfId="10766"/>
    <cellStyle name="Отдельная ячейка-результат [печать] 17 3" xfId="2996"/>
    <cellStyle name="Отдельная ячейка-результат [печать] 17 3 2" xfId="5878"/>
    <cellStyle name="Отдельная ячейка-результат [печать] 17 3 2 2" xfId="10769"/>
    <cellStyle name="Отдельная ячейка-результат [печать] 17 3 3" xfId="8386"/>
    <cellStyle name="Отдельная ячейка-результат [печать] 17 3 3 2" xfId="10770"/>
    <cellStyle name="Отдельная ячейка-результат [печать] 17 3 4" xfId="10768"/>
    <cellStyle name="Отдельная ячейка-результат [печать] 17 3 5" xfId="14176"/>
    <cellStyle name="Отдельная ячейка-результат [печать] 17 4" xfId="4469"/>
    <cellStyle name="Отдельная ячейка-результат [печать] 17 4 2" xfId="10771"/>
    <cellStyle name="Отдельная ячейка-результат [печать] 17 5" xfId="7588"/>
    <cellStyle name="Отдельная ячейка-результат [печать] 17 5 2" xfId="10772"/>
    <cellStyle name="Отдельная ячейка-результат [печать] 17 6" xfId="10765"/>
    <cellStyle name="Отдельная ячейка-результат [печать] 17 7" xfId="13695"/>
    <cellStyle name="Отдельная ячейка-результат [печать] 18" xfId="2997"/>
    <cellStyle name="Отдельная ячейка-результат [печать] 18 2" xfId="2998"/>
    <cellStyle name="Отдельная ячейка-результат [печать] 18 2 2" xfId="10775"/>
    <cellStyle name="Отдельная ячейка-результат [печать] 18 2 3" xfId="10774"/>
    <cellStyle name="Отдельная ячейка-результат [печать] 18 3" xfId="2999"/>
    <cellStyle name="Отдельная ячейка-результат [печать] 18 3 2" xfId="5879"/>
    <cellStyle name="Отдельная ячейка-результат [печать] 18 3 2 2" xfId="10777"/>
    <cellStyle name="Отдельная ячейка-результат [печать] 18 3 3" xfId="8387"/>
    <cellStyle name="Отдельная ячейка-результат [печать] 18 3 3 2" xfId="10778"/>
    <cellStyle name="Отдельная ячейка-результат [печать] 18 3 4" xfId="10776"/>
    <cellStyle name="Отдельная ячейка-результат [печать] 18 3 5" xfId="14177"/>
    <cellStyle name="Отдельная ячейка-результат [печать] 18 4" xfId="4470"/>
    <cellStyle name="Отдельная ячейка-результат [печать] 18 4 2" xfId="10779"/>
    <cellStyle name="Отдельная ячейка-результат [печать] 18 5" xfId="7589"/>
    <cellStyle name="Отдельная ячейка-результат [печать] 18 5 2" xfId="10780"/>
    <cellStyle name="Отдельная ячейка-результат [печать] 18 6" xfId="10773"/>
    <cellStyle name="Отдельная ячейка-результат [печать] 18 7" xfId="13696"/>
    <cellStyle name="Отдельная ячейка-результат [печать] 19" xfId="3000"/>
    <cellStyle name="Отдельная ячейка-результат [печать] 19 2" xfId="3001"/>
    <cellStyle name="Отдельная ячейка-результат [печать] 19 2 2" xfId="10783"/>
    <cellStyle name="Отдельная ячейка-результат [печать] 19 2 3" xfId="10782"/>
    <cellStyle name="Отдельная ячейка-результат [печать] 19 3" xfId="3002"/>
    <cellStyle name="Отдельная ячейка-результат [печать] 19 3 2" xfId="5880"/>
    <cellStyle name="Отдельная ячейка-результат [печать] 19 3 2 2" xfId="10785"/>
    <cellStyle name="Отдельная ячейка-результат [печать] 19 3 3" xfId="8388"/>
    <cellStyle name="Отдельная ячейка-результат [печать] 19 3 3 2" xfId="10786"/>
    <cellStyle name="Отдельная ячейка-результат [печать] 19 3 4" xfId="10784"/>
    <cellStyle name="Отдельная ячейка-результат [печать] 19 3 5" xfId="14178"/>
    <cellStyle name="Отдельная ячейка-результат [печать] 19 4" xfId="4471"/>
    <cellStyle name="Отдельная ячейка-результат [печать] 19 4 2" xfId="10787"/>
    <cellStyle name="Отдельная ячейка-результат [печать] 19 5" xfId="7590"/>
    <cellStyle name="Отдельная ячейка-результат [печать] 19 5 2" xfId="10788"/>
    <cellStyle name="Отдельная ячейка-результат [печать] 19 6" xfId="10781"/>
    <cellStyle name="Отдельная ячейка-результат [печать] 19 7" xfId="13697"/>
    <cellStyle name="Отдельная ячейка-результат [печать] 2" xfId="3003"/>
    <cellStyle name="Отдельная ячейка-результат [печать] 2 10" xfId="3004"/>
    <cellStyle name="Отдельная ячейка-результат [печать] 2 10 2" xfId="5882"/>
    <cellStyle name="Отдельная ячейка-результат [печать] 2 10 2 2" xfId="10791"/>
    <cellStyle name="Отдельная ячейка-результат [печать] 2 10 3" xfId="8389"/>
    <cellStyle name="Отдельная ячейка-результат [печать] 2 10 3 2" xfId="10792"/>
    <cellStyle name="Отдельная ячейка-результат [печать] 2 10 4" xfId="10790"/>
    <cellStyle name="Отдельная ячейка-результат [печать] 2 10 5" xfId="14179"/>
    <cellStyle name="Отдельная ячейка-результат [печать] 2 11" xfId="5881"/>
    <cellStyle name="Отдельная ячейка-результат [печать] 2 11 2" xfId="10794"/>
    <cellStyle name="Отдельная ячейка-результат [печать] 2 11 3" xfId="10795"/>
    <cellStyle name="Отдельная ячейка-результат [печать] 2 11 4" xfId="10796"/>
    <cellStyle name="Отдельная ячейка-результат [печать] 2 11 5" xfId="10793"/>
    <cellStyle name="Отдельная ячейка-результат [печать] 2 12" xfId="4472"/>
    <cellStyle name="Отдельная ячейка-результат [печать] 2 12 2" xfId="10797"/>
    <cellStyle name="Отдельная ячейка-результат [печать] 2 13" xfId="7591"/>
    <cellStyle name="Отдельная ячейка-результат [печать] 2 14" xfId="10789"/>
    <cellStyle name="Отдельная ячейка-результат [печать] 2 15" xfId="13698"/>
    <cellStyle name="Отдельная ячейка-результат [печать] 2 2" xfId="3005"/>
    <cellStyle name="Отдельная ячейка-результат [печать] 2 2 10" xfId="3006"/>
    <cellStyle name="Отдельная ячейка-результат [печать] 2 2 10 2" xfId="5883"/>
    <cellStyle name="Отдельная ячейка-результат [печать] 2 2 10 2 2" xfId="10800"/>
    <cellStyle name="Отдельная ячейка-результат [печать] 2 2 10 3" xfId="10801"/>
    <cellStyle name="Отдельная ячейка-результат [печать] 2 2 10 4" xfId="10799"/>
    <cellStyle name="Отдельная ячейка-результат [печать] 2 2 11" xfId="4473"/>
    <cellStyle name="Отдельная ячейка-результат [печать] 2 2 11 2" xfId="10802"/>
    <cellStyle name="Отдельная ячейка-результат [печать] 2 2 12" xfId="10798"/>
    <cellStyle name="Отдельная ячейка-результат [печать] 2 2 2" xfId="3007"/>
    <cellStyle name="Отдельная ячейка-результат [печать] 2 2 2 2" xfId="3008"/>
    <cellStyle name="Отдельная ячейка-результат [печать] 2 2 2 2 2" xfId="10805"/>
    <cellStyle name="Отдельная ячейка-результат [печать] 2 2 2 2 3" xfId="10804"/>
    <cellStyle name="Отдельная ячейка-результат [печать] 2 2 2 3" xfId="6614"/>
    <cellStyle name="Отдельная ячейка-результат [печать] 2 2 2 3 2" xfId="8893"/>
    <cellStyle name="Отдельная ячейка-результат [печать] 2 2 2 3 2 2" xfId="10807"/>
    <cellStyle name="Отдельная ячейка-результат [печать] 2 2 2 3 3" xfId="10808"/>
    <cellStyle name="Отдельная ячейка-результат [печать] 2 2 2 3 4" xfId="10806"/>
    <cellStyle name="Отдельная ячейка-результат [печать] 2 2 2 3 5" xfId="14474"/>
    <cellStyle name="Отдельная ячейка-результат [печать] 2 2 2 4" xfId="4474"/>
    <cellStyle name="Отдельная ячейка-результат [печать] 2 2 2 4 2" xfId="10809"/>
    <cellStyle name="Отдельная ячейка-результат [печать] 2 2 2 5" xfId="7592"/>
    <cellStyle name="Отдельная ячейка-результат [печать] 2 2 2 6" xfId="10803"/>
    <cellStyle name="Отдельная ячейка-результат [печать] 2 2 2 7" xfId="13699"/>
    <cellStyle name="Отдельная ячейка-результат [печать] 2 2 3" xfId="3009"/>
    <cellStyle name="Отдельная ячейка-результат [печать] 2 2 3 2" xfId="3010"/>
    <cellStyle name="Отдельная ячейка-результат [печать] 2 2 3 2 2" xfId="10812"/>
    <cellStyle name="Отдельная ячейка-результат [печать] 2 2 3 2 3" xfId="10811"/>
    <cellStyle name="Отдельная ячейка-результат [печать] 2 2 3 3" xfId="6615"/>
    <cellStyle name="Отдельная ячейка-результат [печать] 2 2 3 3 2" xfId="8894"/>
    <cellStyle name="Отдельная ячейка-результат [печать] 2 2 3 3 2 2" xfId="10814"/>
    <cellStyle name="Отдельная ячейка-результат [печать] 2 2 3 3 3" xfId="10815"/>
    <cellStyle name="Отдельная ячейка-результат [печать] 2 2 3 3 4" xfId="10813"/>
    <cellStyle name="Отдельная ячейка-результат [печать] 2 2 3 3 5" xfId="14475"/>
    <cellStyle name="Отдельная ячейка-результат [печать] 2 2 3 4" xfId="4475"/>
    <cellStyle name="Отдельная ячейка-результат [печать] 2 2 3 4 2" xfId="10816"/>
    <cellStyle name="Отдельная ячейка-результат [печать] 2 2 3 5" xfId="7593"/>
    <cellStyle name="Отдельная ячейка-результат [печать] 2 2 3 6" xfId="10810"/>
    <cellStyle name="Отдельная ячейка-результат [печать] 2 2 3 7" xfId="13700"/>
    <cellStyle name="Отдельная ячейка-результат [печать] 2 2 4" xfId="3011"/>
    <cellStyle name="Отдельная ячейка-результат [печать] 2 2 4 2" xfId="3012"/>
    <cellStyle name="Отдельная ячейка-результат [печать] 2 2 4 2 2" xfId="10819"/>
    <cellStyle name="Отдельная ячейка-результат [печать] 2 2 4 2 3" xfId="10818"/>
    <cellStyle name="Отдельная ячейка-результат [печать] 2 2 4 3" xfId="6616"/>
    <cellStyle name="Отдельная ячейка-результат [печать] 2 2 4 3 2" xfId="8895"/>
    <cellStyle name="Отдельная ячейка-результат [печать] 2 2 4 3 2 2" xfId="10821"/>
    <cellStyle name="Отдельная ячейка-результат [печать] 2 2 4 3 3" xfId="10822"/>
    <cellStyle name="Отдельная ячейка-результат [печать] 2 2 4 3 4" xfId="10820"/>
    <cellStyle name="Отдельная ячейка-результат [печать] 2 2 4 3 5" xfId="14476"/>
    <cellStyle name="Отдельная ячейка-результат [печать] 2 2 4 4" xfId="4476"/>
    <cellStyle name="Отдельная ячейка-результат [печать] 2 2 4 4 2" xfId="10823"/>
    <cellStyle name="Отдельная ячейка-результат [печать] 2 2 4 5" xfId="7594"/>
    <cellStyle name="Отдельная ячейка-результат [печать] 2 2 4 6" xfId="10817"/>
    <cellStyle name="Отдельная ячейка-результат [печать] 2 2 4 7" xfId="13701"/>
    <cellStyle name="Отдельная ячейка-результат [печать] 2 2 5" xfId="3013"/>
    <cellStyle name="Отдельная ячейка-результат [печать] 2 2 5 2" xfId="3014"/>
    <cellStyle name="Отдельная ячейка-результат [печать] 2 2 5 2 2" xfId="10826"/>
    <cellStyle name="Отдельная ячейка-результат [печать] 2 2 5 2 3" xfId="10825"/>
    <cellStyle name="Отдельная ячейка-результат [печать] 2 2 5 3" xfId="6617"/>
    <cellStyle name="Отдельная ячейка-результат [печать] 2 2 5 3 2" xfId="8896"/>
    <cellStyle name="Отдельная ячейка-результат [печать] 2 2 5 3 2 2" xfId="10828"/>
    <cellStyle name="Отдельная ячейка-результат [печать] 2 2 5 3 3" xfId="10829"/>
    <cellStyle name="Отдельная ячейка-результат [печать] 2 2 5 3 4" xfId="10827"/>
    <cellStyle name="Отдельная ячейка-результат [печать] 2 2 5 3 5" xfId="14477"/>
    <cellStyle name="Отдельная ячейка-результат [печать] 2 2 5 4" xfId="4477"/>
    <cellStyle name="Отдельная ячейка-результат [печать] 2 2 5 4 2" xfId="10830"/>
    <cellStyle name="Отдельная ячейка-результат [печать] 2 2 5 5" xfId="7595"/>
    <cellStyle name="Отдельная ячейка-результат [печать] 2 2 5 6" xfId="10824"/>
    <cellStyle name="Отдельная ячейка-результат [печать] 2 2 5 7" xfId="13702"/>
    <cellStyle name="Отдельная ячейка-результат [печать] 2 2 6" xfId="3015"/>
    <cellStyle name="Отдельная ячейка-результат [печать] 2 2 6 2" xfId="3016"/>
    <cellStyle name="Отдельная ячейка-результат [печать] 2 2 6 2 2" xfId="10833"/>
    <cellStyle name="Отдельная ячейка-результат [печать] 2 2 6 2 3" xfId="10832"/>
    <cellStyle name="Отдельная ячейка-результат [печать] 2 2 6 3" xfId="6618"/>
    <cellStyle name="Отдельная ячейка-результат [печать] 2 2 6 3 2" xfId="8897"/>
    <cellStyle name="Отдельная ячейка-результат [печать] 2 2 6 3 2 2" xfId="10835"/>
    <cellStyle name="Отдельная ячейка-результат [печать] 2 2 6 3 3" xfId="10836"/>
    <cellStyle name="Отдельная ячейка-результат [печать] 2 2 6 3 4" xfId="10834"/>
    <cellStyle name="Отдельная ячейка-результат [печать] 2 2 6 3 5" xfId="14478"/>
    <cellStyle name="Отдельная ячейка-результат [печать] 2 2 6 4" xfId="4478"/>
    <cellStyle name="Отдельная ячейка-результат [печать] 2 2 6 4 2" xfId="10837"/>
    <cellStyle name="Отдельная ячейка-результат [печать] 2 2 6 5" xfId="7596"/>
    <cellStyle name="Отдельная ячейка-результат [печать] 2 2 6 6" xfId="10831"/>
    <cellStyle name="Отдельная ячейка-результат [печать] 2 2 6 7" xfId="13703"/>
    <cellStyle name="Отдельная ячейка-результат [печать] 2 2 7" xfId="3017"/>
    <cellStyle name="Отдельная ячейка-результат [печать] 2 2 7 2" xfId="3018"/>
    <cellStyle name="Отдельная ячейка-результат [печать] 2 2 7 2 2" xfId="10840"/>
    <cellStyle name="Отдельная ячейка-результат [печать] 2 2 7 2 3" xfId="10839"/>
    <cellStyle name="Отдельная ячейка-результат [печать] 2 2 7 3" xfId="6619"/>
    <cellStyle name="Отдельная ячейка-результат [печать] 2 2 7 3 2" xfId="8898"/>
    <cellStyle name="Отдельная ячейка-результат [печать] 2 2 7 3 2 2" xfId="10842"/>
    <cellStyle name="Отдельная ячейка-результат [печать] 2 2 7 3 3" xfId="10843"/>
    <cellStyle name="Отдельная ячейка-результат [печать] 2 2 7 3 4" xfId="10841"/>
    <cellStyle name="Отдельная ячейка-результат [печать] 2 2 7 3 5" xfId="14479"/>
    <cellStyle name="Отдельная ячейка-результат [печать] 2 2 7 4" xfId="4479"/>
    <cellStyle name="Отдельная ячейка-результат [печать] 2 2 7 4 2" xfId="10844"/>
    <cellStyle name="Отдельная ячейка-результат [печать] 2 2 7 5" xfId="7597"/>
    <cellStyle name="Отдельная ячейка-результат [печать] 2 2 7 6" xfId="10838"/>
    <cellStyle name="Отдельная ячейка-результат [печать] 2 2 7 7" xfId="13704"/>
    <cellStyle name="Отдельная ячейка-результат [печать] 2 2 8" xfId="3019"/>
    <cellStyle name="Отдельная ячейка-результат [печать] 2 2 8 2" xfId="3020"/>
    <cellStyle name="Отдельная ячейка-результат [печать] 2 2 8 2 2" xfId="10847"/>
    <cellStyle name="Отдельная ячейка-результат [печать] 2 2 8 2 3" xfId="10846"/>
    <cellStyle name="Отдельная ячейка-результат [печать] 2 2 8 3" xfId="6620"/>
    <cellStyle name="Отдельная ячейка-результат [печать] 2 2 8 3 2" xfId="8899"/>
    <cellStyle name="Отдельная ячейка-результат [печать] 2 2 8 3 2 2" xfId="10849"/>
    <cellStyle name="Отдельная ячейка-результат [печать] 2 2 8 3 3" xfId="10850"/>
    <cellStyle name="Отдельная ячейка-результат [печать] 2 2 8 3 4" xfId="10848"/>
    <cellStyle name="Отдельная ячейка-результат [печать] 2 2 8 3 5" xfId="14480"/>
    <cellStyle name="Отдельная ячейка-результат [печать] 2 2 8 4" xfId="4480"/>
    <cellStyle name="Отдельная ячейка-результат [печать] 2 2 8 4 2" xfId="10851"/>
    <cellStyle name="Отдельная ячейка-результат [печать] 2 2 8 5" xfId="7598"/>
    <cellStyle name="Отдельная ячейка-результат [печать] 2 2 8 6" xfId="10845"/>
    <cellStyle name="Отдельная ячейка-результат [печать] 2 2 8 7" xfId="13705"/>
    <cellStyle name="Отдельная ячейка-результат [печать] 2 2 9" xfId="3021"/>
    <cellStyle name="Отдельная ячейка-результат [печать] 2 2 9 2" xfId="3022"/>
    <cellStyle name="Отдельная ячейка-результат [печать] 2 2 9 2 2" xfId="5884"/>
    <cellStyle name="Отдельная ячейка-результат [печать] 2 2 9 2 2 2" xfId="10854"/>
    <cellStyle name="Отдельная ячейка-результат [печать] 2 2 9 2 3" xfId="10855"/>
    <cellStyle name="Отдельная ячейка-результат [печать] 2 2 9 2 4" xfId="10853"/>
    <cellStyle name="Отдельная ячейка-результат [печать] 2 2 9 3" xfId="6621"/>
    <cellStyle name="Отдельная ячейка-результат [печать] 2 2 9 3 2" xfId="10857"/>
    <cellStyle name="Отдельная ячейка-результат [печать] 2 2 9 3 3" xfId="10856"/>
    <cellStyle name="Отдельная ячейка-результат [печать] 2 2 9 4" xfId="10858"/>
    <cellStyle name="Отдельная ячейка-результат [печать] 2 2 9 5" xfId="10859"/>
    <cellStyle name="Отдельная ячейка-результат [печать] 2 2 9 6" xfId="10852"/>
    <cellStyle name="Отдельная ячейка-результат [печать] 2 2_10470_35589_Расчет показателей КФМ" xfId="3023"/>
    <cellStyle name="Отдельная ячейка-результат [печать] 2 3" xfId="3024"/>
    <cellStyle name="Отдельная ячейка-результат [печать] 2 3 2" xfId="3025"/>
    <cellStyle name="Отдельная ячейка-результат [печать] 2 3 2 2" xfId="10862"/>
    <cellStyle name="Отдельная ячейка-результат [печать] 2 3 2 3" xfId="10861"/>
    <cellStyle name="Отдельная ячейка-результат [печать] 2 3 3" xfId="6622"/>
    <cellStyle name="Отдельная ячейка-результат [печать] 2 3 3 2" xfId="8900"/>
    <cellStyle name="Отдельная ячейка-результат [печать] 2 3 3 2 2" xfId="10864"/>
    <cellStyle name="Отдельная ячейка-результат [печать] 2 3 3 3" xfId="10865"/>
    <cellStyle name="Отдельная ячейка-результат [печать] 2 3 3 4" xfId="10863"/>
    <cellStyle name="Отдельная ячейка-результат [печать] 2 3 3 5" xfId="14481"/>
    <cellStyle name="Отдельная ячейка-результат [печать] 2 3 4" xfId="4481"/>
    <cellStyle name="Отдельная ячейка-результат [печать] 2 3 4 2" xfId="10866"/>
    <cellStyle name="Отдельная ячейка-результат [печать] 2 3 5" xfId="7599"/>
    <cellStyle name="Отдельная ячейка-результат [печать] 2 3 6" xfId="10860"/>
    <cellStyle name="Отдельная ячейка-результат [печать] 2 3 7" xfId="13706"/>
    <cellStyle name="Отдельная ячейка-результат [печать] 2 4" xfId="3026"/>
    <cellStyle name="Отдельная ячейка-результат [печать] 2 4 2" xfId="3027"/>
    <cellStyle name="Отдельная ячейка-результат [печать] 2 4 2 2" xfId="5885"/>
    <cellStyle name="Отдельная ячейка-результат [печать] 2 4 2 2 2" xfId="10869"/>
    <cellStyle name="Отдельная ячейка-результат [печать] 2 4 2 3" xfId="10870"/>
    <cellStyle name="Отдельная ячейка-результат [печать] 2 4 2 4" xfId="10868"/>
    <cellStyle name="Отдельная ячейка-результат [печать] 2 4 3" xfId="3028"/>
    <cellStyle name="Отдельная ячейка-результат [печать] 2 4 3 2" xfId="5886"/>
    <cellStyle name="Отдельная ячейка-результат [печать] 2 4 3 2 2" xfId="10872"/>
    <cellStyle name="Отдельная ячейка-результат [печать] 2 4 3 3" xfId="10873"/>
    <cellStyle name="Отдельная ячейка-результат [печать] 2 4 3 4" xfId="10871"/>
    <cellStyle name="Отдельная ячейка-результат [печать] 2 4 4" xfId="4482"/>
    <cellStyle name="Отдельная ячейка-результат [печать] 2 4 4 2" xfId="10874"/>
    <cellStyle name="Отдельная ячейка-результат [печать] 2 4 5" xfId="10867"/>
    <cellStyle name="Отдельная ячейка-результат [печать] 2 5" xfId="3029"/>
    <cellStyle name="Отдельная ячейка-результат [печать] 2 5 2" xfId="3030"/>
    <cellStyle name="Отдельная ячейка-результат [печать] 2 5 2 2" xfId="5887"/>
    <cellStyle name="Отдельная ячейка-результат [печать] 2 5 2 2 2" xfId="10877"/>
    <cellStyle name="Отдельная ячейка-результат [печать] 2 5 2 3" xfId="10878"/>
    <cellStyle name="Отдельная ячейка-результат [печать] 2 5 2 4" xfId="10876"/>
    <cellStyle name="Отдельная ячейка-результат [печать] 2 5 3" xfId="3031"/>
    <cellStyle name="Отдельная ячейка-результат [печать] 2 5 3 2" xfId="5888"/>
    <cellStyle name="Отдельная ячейка-результат [печать] 2 5 3 2 2" xfId="10880"/>
    <cellStyle name="Отдельная ячейка-результат [печать] 2 5 3 3" xfId="10881"/>
    <cellStyle name="Отдельная ячейка-результат [печать] 2 5 3 4" xfId="10879"/>
    <cellStyle name="Отдельная ячейка-результат [печать] 2 5 4" xfId="4483"/>
    <cellStyle name="Отдельная ячейка-результат [печать] 2 5 4 2" xfId="10882"/>
    <cellStyle name="Отдельная ячейка-результат [печать] 2 5 5" xfId="10875"/>
    <cellStyle name="Отдельная ячейка-результат [печать] 2 6" xfId="3032"/>
    <cellStyle name="Отдельная ячейка-результат [печать] 2 6 2" xfId="3033"/>
    <cellStyle name="Отдельная ячейка-результат [печать] 2 6 2 2" xfId="5889"/>
    <cellStyle name="Отдельная ячейка-результат [печать] 2 6 2 2 2" xfId="10885"/>
    <cellStyle name="Отдельная ячейка-результат [печать] 2 6 2 3" xfId="10886"/>
    <cellStyle name="Отдельная ячейка-результат [печать] 2 6 2 4" xfId="10884"/>
    <cellStyle name="Отдельная ячейка-результат [печать] 2 6 3" xfId="3034"/>
    <cellStyle name="Отдельная ячейка-результат [печать] 2 6 3 2" xfId="5890"/>
    <cellStyle name="Отдельная ячейка-результат [печать] 2 6 3 2 2" xfId="10888"/>
    <cellStyle name="Отдельная ячейка-результат [печать] 2 6 3 3" xfId="10889"/>
    <cellStyle name="Отдельная ячейка-результат [печать] 2 6 3 4" xfId="10887"/>
    <cellStyle name="Отдельная ячейка-результат [печать] 2 6 4" xfId="4484"/>
    <cellStyle name="Отдельная ячейка-результат [печать] 2 6 4 2" xfId="10890"/>
    <cellStyle name="Отдельная ячейка-результат [печать] 2 6 5" xfId="10883"/>
    <cellStyle name="Отдельная ячейка-результат [печать] 2 7" xfId="3035"/>
    <cellStyle name="Отдельная ячейка-результат [печать] 2 7 2" xfId="3036"/>
    <cellStyle name="Отдельная ячейка-результат [печать] 2 7 2 2" xfId="5891"/>
    <cellStyle name="Отдельная ячейка-результат [печать] 2 7 2 2 2" xfId="10893"/>
    <cellStyle name="Отдельная ячейка-результат [печать] 2 7 2 3" xfId="10894"/>
    <cellStyle name="Отдельная ячейка-результат [печать] 2 7 2 4" xfId="10892"/>
    <cellStyle name="Отдельная ячейка-результат [печать] 2 7 3" xfId="3037"/>
    <cellStyle name="Отдельная ячейка-результат [печать] 2 7 3 2" xfId="5892"/>
    <cellStyle name="Отдельная ячейка-результат [печать] 2 7 3 2 2" xfId="10896"/>
    <cellStyle name="Отдельная ячейка-результат [печать] 2 7 3 3" xfId="10897"/>
    <cellStyle name="Отдельная ячейка-результат [печать] 2 7 3 4" xfId="10895"/>
    <cellStyle name="Отдельная ячейка-результат [печать] 2 7 4" xfId="4485"/>
    <cellStyle name="Отдельная ячейка-результат [печать] 2 7 4 2" xfId="10898"/>
    <cellStyle name="Отдельная ячейка-результат [печать] 2 7 5" xfId="10891"/>
    <cellStyle name="Отдельная ячейка-результат [печать] 2 8" xfId="3038"/>
    <cellStyle name="Отдельная ячейка-результат [печать] 2 8 2" xfId="3039"/>
    <cellStyle name="Отдельная ячейка-результат [печать] 2 8 2 2" xfId="5893"/>
    <cellStyle name="Отдельная ячейка-результат [печать] 2 8 2 2 2" xfId="10901"/>
    <cellStyle name="Отдельная ячейка-результат [печать] 2 8 2 3" xfId="10902"/>
    <cellStyle name="Отдельная ячейка-результат [печать] 2 8 2 4" xfId="10900"/>
    <cellStyle name="Отдельная ячейка-результат [печать] 2 8 3" xfId="3040"/>
    <cellStyle name="Отдельная ячейка-результат [печать] 2 8 3 2" xfId="5894"/>
    <cellStyle name="Отдельная ячейка-результат [печать] 2 8 3 2 2" xfId="10904"/>
    <cellStyle name="Отдельная ячейка-результат [печать] 2 8 3 3" xfId="10905"/>
    <cellStyle name="Отдельная ячейка-результат [печать] 2 8 3 4" xfId="10903"/>
    <cellStyle name="Отдельная ячейка-результат [печать] 2 8 4" xfId="4486"/>
    <cellStyle name="Отдельная ячейка-результат [печать] 2 8 4 2" xfId="10906"/>
    <cellStyle name="Отдельная ячейка-результат [печать] 2 8 5" xfId="10899"/>
    <cellStyle name="Отдельная ячейка-результат [печать] 2 9" xfId="3041"/>
    <cellStyle name="Отдельная ячейка-результат [печать] 2 9 2" xfId="3042"/>
    <cellStyle name="Отдельная ячейка-результат [печать] 2 9 2 2" xfId="5895"/>
    <cellStyle name="Отдельная ячейка-результат [печать] 2 9 2 2 2" xfId="10909"/>
    <cellStyle name="Отдельная ячейка-результат [печать] 2 9 2 3" xfId="10910"/>
    <cellStyle name="Отдельная ячейка-результат [печать] 2 9 2 4" xfId="10908"/>
    <cellStyle name="Отдельная ячейка-результат [печать] 2 9 3" xfId="3043"/>
    <cellStyle name="Отдельная ячейка-результат [печать] 2 9 3 2" xfId="5896"/>
    <cellStyle name="Отдельная ячейка-результат [печать] 2 9 3 2 2" xfId="10912"/>
    <cellStyle name="Отдельная ячейка-результат [печать] 2 9 3 3" xfId="10913"/>
    <cellStyle name="Отдельная ячейка-результат [печать] 2 9 3 4" xfId="10911"/>
    <cellStyle name="Отдельная ячейка-результат [печать] 2 9 4" xfId="4487"/>
    <cellStyle name="Отдельная ячейка-результат [печать] 2 9 4 2" xfId="10914"/>
    <cellStyle name="Отдельная ячейка-результат [печать] 2 9 5" xfId="10907"/>
    <cellStyle name="Отдельная ячейка-результат [печать] 2_10470_35589_Расчет показателей КФМ" xfId="3044"/>
    <cellStyle name="Отдельная ячейка-результат [печать] 20" xfId="3045"/>
    <cellStyle name="Отдельная ячейка-результат [печать] 20 2" xfId="3046"/>
    <cellStyle name="Отдельная ячейка-результат [печать] 20 2 2" xfId="10917"/>
    <cellStyle name="Отдельная ячейка-результат [печать] 20 2 3" xfId="10916"/>
    <cellStyle name="Отдельная ячейка-результат [печать] 20 3" xfId="3047"/>
    <cellStyle name="Отдельная ячейка-результат [печать] 20 3 2" xfId="5897"/>
    <cellStyle name="Отдельная ячейка-результат [печать] 20 3 2 2" xfId="10919"/>
    <cellStyle name="Отдельная ячейка-результат [печать] 20 3 3" xfId="8399"/>
    <cellStyle name="Отдельная ячейка-результат [печать] 20 3 3 2" xfId="10920"/>
    <cellStyle name="Отдельная ячейка-результат [печать] 20 3 4" xfId="10918"/>
    <cellStyle name="Отдельная ячейка-результат [печать] 20 3 5" xfId="14180"/>
    <cellStyle name="Отдельная ячейка-результат [печать] 20 4" xfId="4488"/>
    <cellStyle name="Отдельная ячейка-результат [печать] 20 4 2" xfId="10921"/>
    <cellStyle name="Отдельная ячейка-результат [печать] 20 5" xfId="7602"/>
    <cellStyle name="Отдельная ячейка-результат [печать] 20 5 2" xfId="10922"/>
    <cellStyle name="Отдельная ячейка-результат [печать] 20 6" xfId="10915"/>
    <cellStyle name="Отдельная ячейка-результат [печать] 20 7" xfId="13707"/>
    <cellStyle name="Отдельная ячейка-результат [печать] 21" xfId="3048"/>
    <cellStyle name="Отдельная ячейка-результат [печать] 21 2" xfId="3049"/>
    <cellStyle name="Отдельная ячейка-результат [печать] 21 2 2" xfId="10925"/>
    <cellStyle name="Отдельная ячейка-результат [печать] 21 2 3" xfId="10924"/>
    <cellStyle name="Отдельная ячейка-результат [печать] 21 3" xfId="3050"/>
    <cellStyle name="Отдельная ячейка-результат [печать] 21 3 2" xfId="5898"/>
    <cellStyle name="Отдельная ячейка-результат [печать] 21 3 2 2" xfId="10927"/>
    <cellStyle name="Отдельная ячейка-результат [печать] 21 3 3" xfId="8401"/>
    <cellStyle name="Отдельная ячейка-результат [печать] 21 3 3 2" xfId="10928"/>
    <cellStyle name="Отдельная ячейка-результат [печать] 21 3 4" xfId="10926"/>
    <cellStyle name="Отдельная ячейка-результат [печать] 21 3 5" xfId="14181"/>
    <cellStyle name="Отдельная ячейка-результат [печать] 21 4" xfId="4489"/>
    <cellStyle name="Отдельная ячейка-результат [печать] 21 4 2" xfId="10929"/>
    <cellStyle name="Отдельная ячейка-результат [печать] 21 5" xfId="7603"/>
    <cellStyle name="Отдельная ячейка-результат [печать] 21 5 2" xfId="10930"/>
    <cellStyle name="Отдельная ячейка-результат [печать] 21 6" xfId="10923"/>
    <cellStyle name="Отдельная ячейка-результат [печать] 21 7" xfId="13708"/>
    <cellStyle name="Отдельная ячейка-результат [печать] 22" xfId="3051"/>
    <cellStyle name="Отдельная ячейка-результат [печать] 22 2" xfId="5899"/>
    <cellStyle name="Отдельная ячейка-результат [печать] 22 2 2" xfId="10932"/>
    <cellStyle name="Отдельная ячейка-результат [печать] 22 3" xfId="10933"/>
    <cellStyle name="Отдельная ячейка-результат [печать] 22 4" xfId="10931"/>
    <cellStyle name="Отдельная ячейка-результат [печать] 23" xfId="3052"/>
    <cellStyle name="Отдельная ячейка-результат [печать] 23 2" xfId="5900"/>
    <cellStyle name="Отдельная ячейка-результат [печать] 23 2 2" xfId="10935"/>
    <cellStyle name="Отдельная ячейка-результат [печать] 23 3" xfId="10936"/>
    <cellStyle name="Отдельная ячейка-результат [печать] 23 4" xfId="10934"/>
    <cellStyle name="Отдельная ячейка-результат [печать] 24" xfId="10937"/>
    <cellStyle name="Отдельная ячейка-результат [печать] 25" xfId="10637"/>
    <cellStyle name="Отдельная ячейка-результат [печать] 26" xfId="14554"/>
    <cellStyle name="Отдельная ячейка-результат [печать] 3" xfId="3053"/>
    <cellStyle name="Отдельная ячейка-результат [печать] 3 2" xfId="3054"/>
    <cellStyle name="Отдельная ячейка-результат [печать] 3 2 2" xfId="3055"/>
    <cellStyle name="Отдельная ячейка-результат [печать] 3 2 2 2" xfId="10941"/>
    <cellStyle name="Отдельная ячейка-результат [печать] 3 2 2 3" xfId="10940"/>
    <cellStyle name="Отдельная ячейка-результат [печать] 3 2 3" xfId="6623"/>
    <cellStyle name="Отдельная ячейка-результат [печать] 3 2 3 2" xfId="8901"/>
    <cellStyle name="Отдельная ячейка-результат [печать] 3 2 3 2 2" xfId="10943"/>
    <cellStyle name="Отдельная ячейка-результат [печать] 3 2 3 3" xfId="10944"/>
    <cellStyle name="Отдельная ячейка-результат [печать] 3 2 3 4" xfId="10942"/>
    <cellStyle name="Отдельная ячейка-результат [печать] 3 2 3 5" xfId="14482"/>
    <cellStyle name="Отдельная ячейка-результат [печать] 3 2 4" xfId="5902"/>
    <cellStyle name="Отдельная ячейка-результат [печать] 3 2 4 2" xfId="10945"/>
    <cellStyle name="Отдельная ячейка-результат [печать] 3 2 5" xfId="8402"/>
    <cellStyle name="Отдельная ячейка-результат [печать] 3 2 6" xfId="10939"/>
    <cellStyle name="Отдельная ячейка-результат [печать] 3 2 7" xfId="14182"/>
    <cellStyle name="Отдельная ячейка-результат [печать] 3 3" xfId="3056"/>
    <cellStyle name="Отдельная ячейка-результат [печать] 3 3 2" xfId="5903"/>
    <cellStyle name="Отдельная ячейка-результат [печать] 3 3 2 2" xfId="10947"/>
    <cellStyle name="Отдельная ячейка-результат [печать] 3 3 3" xfId="8403"/>
    <cellStyle name="Отдельная ячейка-результат [печать] 3 3 3 2" xfId="10948"/>
    <cellStyle name="Отдельная ячейка-результат [печать] 3 3 4" xfId="10946"/>
    <cellStyle name="Отдельная ячейка-результат [печать] 3 3 5" xfId="14183"/>
    <cellStyle name="Отдельная ячейка-результат [печать] 3 4" xfId="5901"/>
    <cellStyle name="Отдельная ячейка-результат [печать] 3 4 2" xfId="10950"/>
    <cellStyle name="Отдельная ячейка-результат [печать] 3 4 3" xfId="10951"/>
    <cellStyle name="Отдельная ячейка-результат [печать] 3 4 4" xfId="10952"/>
    <cellStyle name="Отдельная ячейка-результат [печать] 3 4 5" xfId="10949"/>
    <cellStyle name="Отдельная ячейка-результат [печать] 3 5" xfId="4490"/>
    <cellStyle name="Отдельная ячейка-результат [печать] 3 5 2" xfId="10953"/>
    <cellStyle name="Отдельная ячейка-результат [печать] 3 6" xfId="7604"/>
    <cellStyle name="Отдельная ячейка-результат [печать] 3 7" xfId="10938"/>
    <cellStyle name="Отдельная ячейка-результат [печать] 3 8" xfId="13709"/>
    <cellStyle name="Отдельная ячейка-результат [печать] 4" xfId="3057"/>
    <cellStyle name="Отдельная ячейка-результат [печать] 4 2" xfId="3058"/>
    <cellStyle name="Отдельная ячейка-результат [печать] 4 2 2" xfId="3059"/>
    <cellStyle name="Отдельная ячейка-результат [печать] 4 2 2 2" xfId="10957"/>
    <cellStyle name="Отдельная ячейка-результат [печать] 4 2 2 3" xfId="10956"/>
    <cellStyle name="Отдельная ячейка-результат [печать] 4 2 3" xfId="6624"/>
    <cellStyle name="Отдельная ячейка-результат [печать] 4 2 3 2" xfId="8902"/>
    <cellStyle name="Отдельная ячейка-результат [печать] 4 2 3 2 2" xfId="10959"/>
    <cellStyle name="Отдельная ячейка-результат [печать] 4 2 3 3" xfId="10960"/>
    <cellStyle name="Отдельная ячейка-результат [печать] 4 2 3 4" xfId="10958"/>
    <cellStyle name="Отдельная ячейка-результат [печать] 4 2 3 5" xfId="14483"/>
    <cellStyle name="Отдельная ячейка-результат [печать] 4 2 4" xfId="5905"/>
    <cellStyle name="Отдельная ячейка-результат [печать] 4 2 4 2" xfId="10961"/>
    <cellStyle name="Отдельная ячейка-результат [печать] 4 2 5" xfId="8404"/>
    <cellStyle name="Отдельная ячейка-результат [печать] 4 2 6" xfId="10955"/>
    <cellStyle name="Отдельная ячейка-результат [печать] 4 2 7" xfId="14184"/>
    <cellStyle name="Отдельная ячейка-результат [печать] 4 3" xfId="3060"/>
    <cellStyle name="Отдельная ячейка-результат [печать] 4 3 2" xfId="5906"/>
    <cellStyle name="Отдельная ячейка-результат [печать] 4 3 2 2" xfId="10963"/>
    <cellStyle name="Отдельная ячейка-результат [печать] 4 3 3" xfId="8406"/>
    <cellStyle name="Отдельная ячейка-результат [печать] 4 3 3 2" xfId="10964"/>
    <cellStyle name="Отдельная ячейка-результат [печать] 4 3 4" xfId="10962"/>
    <cellStyle name="Отдельная ячейка-результат [печать] 4 3 5" xfId="14185"/>
    <cellStyle name="Отдельная ячейка-результат [печать] 4 4" xfId="5904"/>
    <cellStyle name="Отдельная ячейка-результат [печать] 4 4 2" xfId="10966"/>
    <cellStyle name="Отдельная ячейка-результат [печать] 4 4 3" xfId="10967"/>
    <cellStyle name="Отдельная ячейка-результат [печать] 4 4 4" xfId="10968"/>
    <cellStyle name="Отдельная ячейка-результат [печать] 4 4 5" xfId="10965"/>
    <cellStyle name="Отдельная ячейка-результат [печать] 4 5" xfId="4491"/>
    <cellStyle name="Отдельная ячейка-результат [печать] 4 5 2" xfId="10969"/>
    <cellStyle name="Отдельная ячейка-результат [печать] 4 6" xfId="7605"/>
    <cellStyle name="Отдельная ячейка-результат [печать] 4 7" xfId="10954"/>
    <cellStyle name="Отдельная ячейка-результат [печать] 4 8" xfId="13710"/>
    <cellStyle name="Отдельная ячейка-результат [печать] 5" xfId="3061"/>
    <cellStyle name="Отдельная ячейка-результат [печать] 5 2" xfId="3062"/>
    <cellStyle name="Отдельная ячейка-результат [печать] 5 2 2" xfId="3063"/>
    <cellStyle name="Отдельная ячейка-результат [печать] 5 2 2 2" xfId="10973"/>
    <cellStyle name="Отдельная ячейка-результат [печать] 5 2 2 3" xfId="10972"/>
    <cellStyle name="Отдельная ячейка-результат [печать] 5 2 3" xfId="6625"/>
    <cellStyle name="Отдельная ячейка-результат [печать] 5 2 3 2" xfId="8903"/>
    <cellStyle name="Отдельная ячейка-результат [печать] 5 2 3 2 2" xfId="10975"/>
    <cellStyle name="Отдельная ячейка-результат [печать] 5 2 3 3" xfId="10976"/>
    <cellStyle name="Отдельная ячейка-результат [печать] 5 2 3 4" xfId="10974"/>
    <cellStyle name="Отдельная ячейка-результат [печать] 5 2 3 5" xfId="14484"/>
    <cellStyle name="Отдельная ячейка-результат [печать] 5 2 4" xfId="5908"/>
    <cellStyle name="Отдельная ячейка-результат [печать] 5 2 4 2" xfId="10977"/>
    <cellStyle name="Отдельная ячейка-результат [печать] 5 2 5" xfId="8408"/>
    <cellStyle name="Отдельная ячейка-результат [печать] 5 2 6" xfId="10971"/>
    <cellStyle name="Отдельная ячейка-результат [печать] 5 2 7" xfId="14186"/>
    <cellStyle name="Отдельная ячейка-результат [печать] 5 3" xfId="3064"/>
    <cellStyle name="Отдельная ячейка-результат [печать] 5 3 2" xfId="5909"/>
    <cellStyle name="Отдельная ячейка-результат [печать] 5 3 2 2" xfId="10979"/>
    <cellStyle name="Отдельная ячейка-результат [печать] 5 3 3" xfId="8410"/>
    <cellStyle name="Отдельная ячейка-результат [печать] 5 3 3 2" xfId="10980"/>
    <cellStyle name="Отдельная ячейка-результат [печать] 5 3 4" xfId="10978"/>
    <cellStyle name="Отдельная ячейка-результат [печать] 5 3 5" xfId="14187"/>
    <cellStyle name="Отдельная ячейка-результат [печать] 5 4" xfId="5907"/>
    <cellStyle name="Отдельная ячейка-результат [печать] 5 4 2" xfId="10982"/>
    <cellStyle name="Отдельная ячейка-результат [печать] 5 4 3" xfId="10983"/>
    <cellStyle name="Отдельная ячейка-результат [печать] 5 4 4" xfId="10984"/>
    <cellStyle name="Отдельная ячейка-результат [печать] 5 4 5" xfId="10981"/>
    <cellStyle name="Отдельная ячейка-результат [печать] 5 5" xfId="4492"/>
    <cellStyle name="Отдельная ячейка-результат [печать] 5 5 2" xfId="10985"/>
    <cellStyle name="Отдельная ячейка-результат [печать] 5 6" xfId="7606"/>
    <cellStyle name="Отдельная ячейка-результат [печать] 5 7" xfId="10970"/>
    <cellStyle name="Отдельная ячейка-результат [печать] 5 8" xfId="13711"/>
    <cellStyle name="Отдельная ячейка-результат [печать] 6" xfId="3065"/>
    <cellStyle name="Отдельная ячейка-результат [печать] 6 2" xfId="3066"/>
    <cellStyle name="Отдельная ячейка-результат [печать] 6 2 2" xfId="3067"/>
    <cellStyle name="Отдельная ячейка-результат [печать] 6 2 2 2" xfId="10989"/>
    <cellStyle name="Отдельная ячейка-результат [печать] 6 2 2 3" xfId="10988"/>
    <cellStyle name="Отдельная ячейка-результат [печать] 6 2 3" xfId="6626"/>
    <cellStyle name="Отдельная ячейка-результат [печать] 6 2 3 2" xfId="8904"/>
    <cellStyle name="Отдельная ячейка-результат [печать] 6 2 3 2 2" xfId="10991"/>
    <cellStyle name="Отдельная ячейка-результат [печать] 6 2 3 3" xfId="10992"/>
    <cellStyle name="Отдельная ячейка-результат [печать] 6 2 3 4" xfId="10990"/>
    <cellStyle name="Отдельная ячейка-результат [печать] 6 2 3 5" xfId="14485"/>
    <cellStyle name="Отдельная ячейка-результат [печать] 6 2 4" xfId="5911"/>
    <cellStyle name="Отдельная ячейка-результат [печать] 6 2 4 2" xfId="10993"/>
    <cellStyle name="Отдельная ячейка-результат [печать] 6 2 5" xfId="8411"/>
    <cellStyle name="Отдельная ячейка-результат [печать] 6 2 6" xfId="10987"/>
    <cellStyle name="Отдельная ячейка-результат [печать] 6 2 7" xfId="14188"/>
    <cellStyle name="Отдельная ячейка-результат [печать] 6 3" xfId="3068"/>
    <cellStyle name="Отдельная ячейка-результат [печать] 6 3 2" xfId="5912"/>
    <cellStyle name="Отдельная ячейка-результат [печать] 6 3 2 2" xfId="10995"/>
    <cellStyle name="Отдельная ячейка-результат [печать] 6 3 3" xfId="8412"/>
    <cellStyle name="Отдельная ячейка-результат [печать] 6 3 3 2" xfId="10996"/>
    <cellStyle name="Отдельная ячейка-результат [печать] 6 3 4" xfId="10994"/>
    <cellStyle name="Отдельная ячейка-результат [печать] 6 3 5" xfId="14189"/>
    <cellStyle name="Отдельная ячейка-результат [печать] 6 4" xfId="5910"/>
    <cellStyle name="Отдельная ячейка-результат [печать] 6 4 2" xfId="10998"/>
    <cellStyle name="Отдельная ячейка-результат [печать] 6 4 3" xfId="10999"/>
    <cellStyle name="Отдельная ячейка-результат [печать] 6 4 4" xfId="11000"/>
    <cellStyle name="Отдельная ячейка-результат [печать] 6 4 5" xfId="10997"/>
    <cellStyle name="Отдельная ячейка-результат [печать] 6 5" xfId="4493"/>
    <cellStyle name="Отдельная ячейка-результат [печать] 6 5 2" xfId="11001"/>
    <cellStyle name="Отдельная ячейка-результат [печать] 6 6" xfId="7607"/>
    <cellStyle name="Отдельная ячейка-результат [печать] 6 7" xfId="10986"/>
    <cellStyle name="Отдельная ячейка-результат [печать] 6 8" xfId="13712"/>
    <cellStyle name="Отдельная ячейка-результат [печать] 7" xfId="3069"/>
    <cellStyle name="Отдельная ячейка-результат [печать] 7 2" xfId="3070"/>
    <cellStyle name="Отдельная ячейка-результат [печать] 7 2 2" xfId="3071"/>
    <cellStyle name="Отдельная ячейка-результат [печать] 7 2 2 2" xfId="11005"/>
    <cellStyle name="Отдельная ячейка-результат [печать] 7 2 2 3" xfId="11004"/>
    <cellStyle name="Отдельная ячейка-результат [печать] 7 2 3" xfId="6627"/>
    <cellStyle name="Отдельная ячейка-результат [печать] 7 2 3 2" xfId="8905"/>
    <cellStyle name="Отдельная ячейка-результат [печать] 7 2 3 2 2" xfId="11007"/>
    <cellStyle name="Отдельная ячейка-результат [печать] 7 2 3 3" xfId="11008"/>
    <cellStyle name="Отдельная ячейка-результат [печать] 7 2 3 4" xfId="11006"/>
    <cellStyle name="Отдельная ячейка-результат [печать] 7 2 3 5" xfId="14486"/>
    <cellStyle name="Отдельная ячейка-результат [печать] 7 2 4" xfId="5914"/>
    <cellStyle name="Отдельная ячейка-результат [печать] 7 2 4 2" xfId="11009"/>
    <cellStyle name="Отдельная ячейка-результат [печать] 7 2 5" xfId="8413"/>
    <cellStyle name="Отдельная ячейка-результат [печать] 7 2 6" xfId="11003"/>
    <cellStyle name="Отдельная ячейка-результат [печать] 7 2 7" xfId="14190"/>
    <cellStyle name="Отдельная ячейка-результат [печать] 7 3" xfId="3072"/>
    <cellStyle name="Отдельная ячейка-результат [печать] 7 3 2" xfId="5915"/>
    <cellStyle name="Отдельная ячейка-результат [печать] 7 3 2 2" xfId="11011"/>
    <cellStyle name="Отдельная ячейка-результат [печать] 7 3 3" xfId="8414"/>
    <cellStyle name="Отдельная ячейка-результат [печать] 7 3 3 2" xfId="11012"/>
    <cellStyle name="Отдельная ячейка-результат [печать] 7 3 4" xfId="11010"/>
    <cellStyle name="Отдельная ячейка-результат [печать] 7 3 5" xfId="14191"/>
    <cellStyle name="Отдельная ячейка-результат [печать] 7 4" xfId="5913"/>
    <cellStyle name="Отдельная ячейка-результат [печать] 7 4 2" xfId="11014"/>
    <cellStyle name="Отдельная ячейка-результат [печать] 7 4 3" xfId="11015"/>
    <cellStyle name="Отдельная ячейка-результат [печать] 7 4 4" xfId="11016"/>
    <cellStyle name="Отдельная ячейка-результат [печать] 7 4 5" xfId="11013"/>
    <cellStyle name="Отдельная ячейка-результат [печать] 7 5" xfId="4494"/>
    <cellStyle name="Отдельная ячейка-результат [печать] 7 5 2" xfId="11017"/>
    <cellStyle name="Отдельная ячейка-результат [печать] 7 6" xfId="7608"/>
    <cellStyle name="Отдельная ячейка-результат [печать] 7 7" xfId="11002"/>
    <cellStyle name="Отдельная ячейка-результат [печать] 7 8" xfId="13713"/>
    <cellStyle name="Отдельная ячейка-результат [печать] 8" xfId="3073"/>
    <cellStyle name="Отдельная ячейка-результат [печать] 8 2" xfId="3074"/>
    <cellStyle name="Отдельная ячейка-результат [печать] 8 2 2" xfId="3075"/>
    <cellStyle name="Отдельная ячейка-результат [печать] 8 2 2 2" xfId="11021"/>
    <cellStyle name="Отдельная ячейка-результат [печать] 8 2 2 3" xfId="11020"/>
    <cellStyle name="Отдельная ячейка-результат [печать] 8 2 3" xfId="6628"/>
    <cellStyle name="Отдельная ячейка-результат [печать] 8 2 3 2" xfId="8906"/>
    <cellStyle name="Отдельная ячейка-результат [печать] 8 2 3 2 2" xfId="11023"/>
    <cellStyle name="Отдельная ячейка-результат [печать] 8 2 3 3" xfId="11024"/>
    <cellStyle name="Отдельная ячейка-результат [печать] 8 2 3 4" xfId="11022"/>
    <cellStyle name="Отдельная ячейка-результат [печать] 8 2 3 5" xfId="14487"/>
    <cellStyle name="Отдельная ячейка-результат [печать] 8 2 4" xfId="5917"/>
    <cellStyle name="Отдельная ячейка-результат [печать] 8 2 4 2" xfId="11025"/>
    <cellStyle name="Отдельная ячейка-результат [печать] 8 2 5" xfId="8415"/>
    <cellStyle name="Отдельная ячейка-результат [печать] 8 2 6" xfId="11019"/>
    <cellStyle name="Отдельная ячейка-результат [печать] 8 2 7" xfId="14192"/>
    <cellStyle name="Отдельная ячейка-результат [печать] 8 3" xfId="3076"/>
    <cellStyle name="Отдельная ячейка-результат [печать] 8 3 2" xfId="5918"/>
    <cellStyle name="Отдельная ячейка-результат [печать] 8 3 2 2" xfId="11027"/>
    <cellStyle name="Отдельная ячейка-результат [печать] 8 3 3" xfId="8417"/>
    <cellStyle name="Отдельная ячейка-результат [печать] 8 3 3 2" xfId="11028"/>
    <cellStyle name="Отдельная ячейка-результат [печать] 8 3 4" xfId="11026"/>
    <cellStyle name="Отдельная ячейка-результат [печать] 8 3 5" xfId="14193"/>
    <cellStyle name="Отдельная ячейка-результат [печать] 8 4" xfId="5916"/>
    <cellStyle name="Отдельная ячейка-результат [печать] 8 4 2" xfId="11030"/>
    <cellStyle name="Отдельная ячейка-результат [печать] 8 4 3" xfId="11031"/>
    <cellStyle name="Отдельная ячейка-результат [печать] 8 4 4" xfId="11032"/>
    <cellStyle name="Отдельная ячейка-результат [печать] 8 4 5" xfId="11029"/>
    <cellStyle name="Отдельная ячейка-результат [печать] 8 5" xfId="4495"/>
    <cellStyle name="Отдельная ячейка-результат [печать] 8 5 2" xfId="11033"/>
    <cellStyle name="Отдельная ячейка-результат [печать] 8 6" xfId="7609"/>
    <cellStyle name="Отдельная ячейка-результат [печать] 8 7" xfId="11018"/>
    <cellStyle name="Отдельная ячейка-результат [печать] 8 8" xfId="13714"/>
    <cellStyle name="Отдельная ячейка-результат [печать] 9" xfId="3077"/>
    <cellStyle name="Отдельная ячейка-результат [печать] 9 2" xfId="3078"/>
    <cellStyle name="Отдельная ячейка-результат [печать] 9 2 2" xfId="3079"/>
    <cellStyle name="Отдельная ячейка-результат [печать] 9 2 2 2" xfId="11037"/>
    <cellStyle name="Отдельная ячейка-результат [печать] 9 2 2 3" xfId="11036"/>
    <cellStyle name="Отдельная ячейка-результат [печать] 9 2 3" xfId="6629"/>
    <cellStyle name="Отдельная ячейка-результат [печать] 9 2 3 2" xfId="11039"/>
    <cellStyle name="Отдельная ячейка-результат [печать] 9 2 3 3" xfId="11040"/>
    <cellStyle name="Отдельная ячейка-результат [печать] 9 2 3 4" xfId="11038"/>
    <cellStyle name="Отдельная ячейка-результат [печать] 9 2 4" xfId="5919"/>
    <cellStyle name="Отдельная ячейка-результат [печать] 9 2 4 2" xfId="11041"/>
    <cellStyle name="Отдельная ячейка-результат [печать] 9 2 5" xfId="11035"/>
    <cellStyle name="Отдельная ячейка-результат [печать] 9 3" xfId="3080"/>
    <cellStyle name="Отдельная ячейка-результат [печать] 9 3 2" xfId="5920"/>
    <cellStyle name="Отдельная ячейка-результат [печать] 9 3 2 2" xfId="11043"/>
    <cellStyle name="Отдельная ячейка-результат [печать] 9 3 3" xfId="8420"/>
    <cellStyle name="Отдельная ячейка-результат [печать] 9 3 3 2" xfId="11044"/>
    <cellStyle name="Отдельная ячейка-результат [печать] 9 3 4" xfId="11042"/>
    <cellStyle name="Отдельная ячейка-результат [печать] 9 3 5" xfId="14194"/>
    <cellStyle name="Отдельная ячейка-результат [печать] 9 4" xfId="4496"/>
    <cellStyle name="Отдельная ячейка-результат [печать] 9 4 2" xfId="11045"/>
    <cellStyle name="Отдельная ячейка-результат [печать] 9 5" xfId="7610"/>
    <cellStyle name="Отдельная ячейка-результат [печать] 9 5 2" xfId="11046"/>
    <cellStyle name="Отдельная ячейка-результат [печать] 9 6" xfId="11034"/>
    <cellStyle name="Отдельная ячейка-результат [печать] 9 7" xfId="13715"/>
    <cellStyle name="Отдельная ячейка-результат 10" xfId="3081"/>
    <cellStyle name="Отдельная ячейка-результат 10 2" xfId="3082"/>
    <cellStyle name="Отдельная ячейка-результат 10 2 2" xfId="3083"/>
    <cellStyle name="Отдельная ячейка-результат 10 2 2 2" xfId="11050"/>
    <cellStyle name="Отдельная ячейка-результат 10 2 2 3" xfId="11049"/>
    <cellStyle name="Отдельная ячейка-результат 10 2 3" xfId="6630"/>
    <cellStyle name="Отдельная ячейка-результат 10 2 3 2" xfId="11052"/>
    <cellStyle name="Отдельная ячейка-результат 10 2 3 3" xfId="11053"/>
    <cellStyle name="Отдельная ячейка-результат 10 2 3 4" xfId="11051"/>
    <cellStyle name="Отдельная ячейка-результат 10 2 4" xfId="5921"/>
    <cellStyle name="Отдельная ячейка-результат 10 2 4 2" xfId="11054"/>
    <cellStyle name="Отдельная ячейка-результат 10 2 5" xfId="11048"/>
    <cellStyle name="Отдельная ячейка-результат 10 3" xfId="3084"/>
    <cellStyle name="Отдельная ячейка-результат 10 3 2" xfId="5922"/>
    <cellStyle name="Отдельная ячейка-результат 10 3 2 2" xfId="11056"/>
    <cellStyle name="Отдельная ячейка-результат 10 3 3" xfId="8421"/>
    <cellStyle name="Отдельная ячейка-результат 10 3 3 2" xfId="11057"/>
    <cellStyle name="Отдельная ячейка-результат 10 3 4" xfId="11055"/>
    <cellStyle name="Отдельная ячейка-результат 10 3 5" xfId="14195"/>
    <cellStyle name="Отдельная ячейка-результат 10 4" xfId="4497"/>
    <cellStyle name="Отдельная ячейка-результат 10 4 2" xfId="11058"/>
    <cellStyle name="Отдельная ячейка-результат 10 5" xfId="7611"/>
    <cellStyle name="Отдельная ячейка-результат 10 5 2" xfId="11059"/>
    <cellStyle name="Отдельная ячейка-результат 10 6" xfId="11047"/>
    <cellStyle name="Отдельная ячейка-результат 10 7" xfId="13716"/>
    <cellStyle name="Отдельная ячейка-результат 100" xfId="11060"/>
    <cellStyle name="Отдельная ячейка-результат 101" xfId="11061"/>
    <cellStyle name="Отдельная ячейка-результат 102" xfId="11062"/>
    <cellStyle name="Отдельная ячейка-результат 103" xfId="11063"/>
    <cellStyle name="Отдельная ячейка-результат 104" xfId="11064"/>
    <cellStyle name="Отдельная ячейка-результат 105" xfId="11065"/>
    <cellStyle name="Отдельная ячейка-результат 106" xfId="11066"/>
    <cellStyle name="Отдельная ячейка-результат 107" xfId="11067"/>
    <cellStyle name="Отдельная ячейка-результат 108" xfId="11068"/>
    <cellStyle name="Отдельная ячейка-результат 109" xfId="11069"/>
    <cellStyle name="Отдельная ячейка-результат 11" xfId="3085"/>
    <cellStyle name="Отдельная ячейка-результат 11 2" xfId="3086"/>
    <cellStyle name="Отдельная ячейка-результат 11 2 2" xfId="3087"/>
    <cellStyle name="Отдельная ячейка-результат 11 2 2 2" xfId="11073"/>
    <cellStyle name="Отдельная ячейка-результат 11 2 2 3" xfId="11072"/>
    <cellStyle name="Отдельная ячейка-результат 11 2 3" xfId="6631"/>
    <cellStyle name="Отдельная ячейка-результат 11 2 3 2" xfId="11075"/>
    <cellStyle name="Отдельная ячейка-результат 11 2 3 3" xfId="11076"/>
    <cellStyle name="Отдельная ячейка-результат 11 2 3 4" xfId="11074"/>
    <cellStyle name="Отдельная ячейка-результат 11 2 4" xfId="5923"/>
    <cellStyle name="Отдельная ячейка-результат 11 2 4 2" xfId="11077"/>
    <cellStyle name="Отдельная ячейка-результат 11 2 5" xfId="11071"/>
    <cellStyle name="Отдельная ячейка-результат 11 3" xfId="3088"/>
    <cellStyle name="Отдельная ячейка-результат 11 3 2" xfId="5924"/>
    <cellStyle name="Отдельная ячейка-результат 11 3 2 2" xfId="11079"/>
    <cellStyle name="Отдельная ячейка-результат 11 3 3" xfId="8423"/>
    <cellStyle name="Отдельная ячейка-результат 11 3 3 2" xfId="11080"/>
    <cellStyle name="Отдельная ячейка-результат 11 3 4" xfId="11078"/>
    <cellStyle name="Отдельная ячейка-результат 11 3 5" xfId="14196"/>
    <cellStyle name="Отдельная ячейка-результат 11 4" xfId="4498"/>
    <cellStyle name="Отдельная ячейка-результат 11 4 2" xfId="11081"/>
    <cellStyle name="Отдельная ячейка-результат 11 5" xfId="7612"/>
    <cellStyle name="Отдельная ячейка-результат 11 5 2" xfId="11082"/>
    <cellStyle name="Отдельная ячейка-результат 11 6" xfId="11070"/>
    <cellStyle name="Отдельная ячейка-результат 11 7" xfId="13717"/>
    <cellStyle name="Отдельная ячейка-результат 110" xfId="11083"/>
    <cellStyle name="Отдельная ячейка-результат 111" xfId="11084"/>
    <cellStyle name="Отдельная ячейка-результат 112" xfId="11085"/>
    <cellStyle name="Отдельная ячейка-результат 113" xfId="11086"/>
    <cellStyle name="Отдельная ячейка-результат 114" xfId="11087"/>
    <cellStyle name="Отдельная ячейка-результат 115" xfId="11088"/>
    <cellStyle name="Отдельная ячейка-результат 116" xfId="11089"/>
    <cellStyle name="Отдельная ячейка-результат 117" xfId="11090"/>
    <cellStyle name="Отдельная ячейка-результат 118" xfId="11091"/>
    <cellStyle name="Отдельная ячейка-результат 119" xfId="11092"/>
    <cellStyle name="Отдельная ячейка-результат 12" xfId="3089"/>
    <cellStyle name="Отдельная ячейка-результат 12 2" xfId="3090"/>
    <cellStyle name="Отдельная ячейка-результат 12 2 2" xfId="3091"/>
    <cellStyle name="Отдельная ячейка-результат 12 2 2 2" xfId="11096"/>
    <cellStyle name="Отдельная ячейка-результат 12 2 2 3" xfId="11095"/>
    <cellStyle name="Отдельная ячейка-результат 12 2 3" xfId="6632"/>
    <cellStyle name="Отдельная ячейка-результат 12 2 3 2" xfId="11098"/>
    <cellStyle name="Отдельная ячейка-результат 12 2 3 3" xfId="11099"/>
    <cellStyle name="Отдельная ячейка-результат 12 2 3 4" xfId="11097"/>
    <cellStyle name="Отдельная ячейка-результат 12 2 4" xfId="5925"/>
    <cellStyle name="Отдельная ячейка-результат 12 2 4 2" xfId="11100"/>
    <cellStyle name="Отдельная ячейка-результат 12 2 5" xfId="11094"/>
    <cellStyle name="Отдельная ячейка-результат 12 3" xfId="3092"/>
    <cellStyle name="Отдельная ячейка-результат 12 3 2" xfId="5926"/>
    <cellStyle name="Отдельная ячейка-результат 12 3 2 2" xfId="11102"/>
    <cellStyle name="Отдельная ячейка-результат 12 3 3" xfId="8425"/>
    <cellStyle name="Отдельная ячейка-результат 12 3 3 2" xfId="11103"/>
    <cellStyle name="Отдельная ячейка-результат 12 3 4" xfId="11101"/>
    <cellStyle name="Отдельная ячейка-результат 12 3 5" xfId="14197"/>
    <cellStyle name="Отдельная ячейка-результат 12 4" xfId="4499"/>
    <cellStyle name="Отдельная ячейка-результат 12 4 2" xfId="11104"/>
    <cellStyle name="Отдельная ячейка-результат 12 5" xfId="7613"/>
    <cellStyle name="Отдельная ячейка-результат 12 5 2" xfId="11105"/>
    <cellStyle name="Отдельная ячейка-результат 12 6" xfId="11093"/>
    <cellStyle name="Отдельная ячейка-результат 12 7" xfId="13718"/>
    <cellStyle name="Отдельная ячейка-результат 120" xfId="11106"/>
    <cellStyle name="Отдельная ячейка-результат 121" xfId="11107"/>
    <cellStyle name="Отдельная ячейка-результат 122" xfId="11108"/>
    <cellStyle name="Отдельная ячейка-результат 123" xfId="11109"/>
    <cellStyle name="Отдельная ячейка-результат 124" xfId="11110"/>
    <cellStyle name="Отдельная ячейка-результат 125" xfId="11111"/>
    <cellStyle name="Отдельная ячейка-результат 126" xfId="11112"/>
    <cellStyle name="Отдельная ячейка-результат 127" xfId="11113"/>
    <cellStyle name="Отдельная ячейка-результат 128" xfId="11114"/>
    <cellStyle name="Отдельная ячейка-результат 129" xfId="11115"/>
    <cellStyle name="Отдельная ячейка-результат 13" xfId="3093"/>
    <cellStyle name="Отдельная ячейка-результат 13 2" xfId="3094"/>
    <cellStyle name="Отдельная ячейка-результат 13 2 2" xfId="3095"/>
    <cellStyle name="Отдельная ячейка-результат 13 2 2 2" xfId="11119"/>
    <cellStyle name="Отдельная ячейка-результат 13 2 2 3" xfId="11118"/>
    <cellStyle name="Отдельная ячейка-результат 13 2 3" xfId="6633"/>
    <cellStyle name="Отдельная ячейка-результат 13 2 3 2" xfId="11121"/>
    <cellStyle name="Отдельная ячейка-результат 13 2 3 3" xfId="11122"/>
    <cellStyle name="Отдельная ячейка-результат 13 2 3 4" xfId="11120"/>
    <cellStyle name="Отдельная ячейка-результат 13 2 4" xfId="5927"/>
    <cellStyle name="Отдельная ячейка-результат 13 2 4 2" xfId="11123"/>
    <cellStyle name="Отдельная ячейка-результат 13 2 5" xfId="11117"/>
    <cellStyle name="Отдельная ячейка-результат 13 3" xfId="3096"/>
    <cellStyle name="Отдельная ячейка-результат 13 3 2" xfId="5928"/>
    <cellStyle name="Отдельная ячейка-результат 13 3 2 2" xfId="11125"/>
    <cellStyle name="Отдельная ячейка-результат 13 3 3" xfId="8426"/>
    <cellStyle name="Отдельная ячейка-результат 13 3 3 2" xfId="11126"/>
    <cellStyle name="Отдельная ячейка-результат 13 3 4" xfId="11124"/>
    <cellStyle name="Отдельная ячейка-результат 13 3 5" xfId="14198"/>
    <cellStyle name="Отдельная ячейка-результат 13 4" xfId="4500"/>
    <cellStyle name="Отдельная ячейка-результат 13 4 2" xfId="11127"/>
    <cellStyle name="Отдельная ячейка-результат 13 5" xfId="7614"/>
    <cellStyle name="Отдельная ячейка-результат 13 5 2" xfId="11128"/>
    <cellStyle name="Отдельная ячейка-результат 13 6" xfId="11116"/>
    <cellStyle name="Отдельная ячейка-результат 13 7" xfId="13719"/>
    <cellStyle name="Отдельная ячейка-результат 130" xfId="11129"/>
    <cellStyle name="Отдельная ячейка-результат 131" xfId="11130"/>
    <cellStyle name="Отдельная ячейка-результат 132" xfId="10636"/>
    <cellStyle name="Отдельная ячейка-результат 133" xfId="14553"/>
    <cellStyle name="Отдельная ячейка-результат 134" xfId="14534"/>
    <cellStyle name="Отдельная ячейка-результат 135" xfId="14565"/>
    <cellStyle name="Отдельная ячейка-результат 14" xfId="3097"/>
    <cellStyle name="Отдельная ячейка-результат 14 2" xfId="3098"/>
    <cellStyle name="Отдельная ячейка-результат 14 2 2" xfId="3099"/>
    <cellStyle name="Отдельная ячейка-результат 14 2 2 2" xfId="11134"/>
    <cellStyle name="Отдельная ячейка-результат 14 2 2 3" xfId="11133"/>
    <cellStyle name="Отдельная ячейка-результат 14 2 3" xfId="6634"/>
    <cellStyle name="Отдельная ячейка-результат 14 2 3 2" xfId="11136"/>
    <cellStyle name="Отдельная ячейка-результат 14 2 3 3" xfId="11137"/>
    <cellStyle name="Отдельная ячейка-результат 14 2 3 4" xfId="11135"/>
    <cellStyle name="Отдельная ячейка-результат 14 2 4" xfId="5929"/>
    <cellStyle name="Отдельная ячейка-результат 14 2 4 2" xfId="11138"/>
    <cellStyle name="Отдельная ячейка-результат 14 2 5" xfId="11132"/>
    <cellStyle name="Отдельная ячейка-результат 14 3" xfId="3100"/>
    <cellStyle name="Отдельная ячейка-результат 14 3 2" xfId="5930"/>
    <cellStyle name="Отдельная ячейка-результат 14 3 2 2" xfId="11140"/>
    <cellStyle name="Отдельная ячейка-результат 14 3 3" xfId="8428"/>
    <cellStyle name="Отдельная ячейка-результат 14 3 3 2" xfId="11141"/>
    <cellStyle name="Отдельная ячейка-результат 14 3 4" xfId="11139"/>
    <cellStyle name="Отдельная ячейка-результат 14 3 5" xfId="14199"/>
    <cellStyle name="Отдельная ячейка-результат 14 4" xfId="4501"/>
    <cellStyle name="Отдельная ячейка-результат 14 4 2" xfId="11142"/>
    <cellStyle name="Отдельная ячейка-результат 14 5" xfId="7615"/>
    <cellStyle name="Отдельная ячейка-результат 14 5 2" xfId="11143"/>
    <cellStyle name="Отдельная ячейка-результат 14 6" xfId="11131"/>
    <cellStyle name="Отдельная ячейка-результат 14 7" xfId="13720"/>
    <cellStyle name="Отдельная ячейка-результат 15" xfId="3101"/>
    <cellStyle name="Отдельная ячейка-результат 15 10" xfId="3102"/>
    <cellStyle name="Отдельная ячейка-результат 15 10 2" xfId="5931"/>
    <cellStyle name="Отдельная ячейка-результат 15 10 2 2" xfId="11146"/>
    <cellStyle name="Отдельная ячейка-результат 15 10 3" xfId="8429"/>
    <cellStyle name="Отдельная ячейка-результат 15 10 3 2" xfId="11147"/>
    <cellStyle name="Отдельная ячейка-результат 15 10 4" xfId="11145"/>
    <cellStyle name="Отдельная ячейка-результат 15 10 5" xfId="14200"/>
    <cellStyle name="Отдельная ячейка-результат 15 11" xfId="4502"/>
    <cellStyle name="Отдельная ячейка-результат 15 11 2" xfId="11148"/>
    <cellStyle name="Отдельная ячейка-результат 15 12" xfId="7616"/>
    <cellStyle name="Отдельная ячейка-результат 15 12 2" xfId="11149"/>
    <cellStyle name="Отдельная ячейка-результат 15 13" xfId="11144"/>
    <cellStyle name="Отдельная ячейка-результат 15 14" xfId="13721"/>
    <cellStyle name="Отдельная ячейка-результат 15 2" xfId="3103"/>
    <cellStyle name="Отдельная ячейка-результат 15 2 2" xfId="3104"/>
    <cellStyle name="Отдельная ячейка-результат 15 2 2 2" xfId="5932"/>
    <cellStyle name="Отдельная ячейка-результат 15 2 2 2 2" xfId="11152"/>
    <cellStyle name="Отдельная ячейка-результат 15 2 2 3" xfId="11153"/>
    <cellStyle name="Отдельная ячейка-результат 15 2 2 4" xfId="11151"/>
    <cellStyle name="Отдельная ячейка-результат 15 2 3" xfId="3105"/>
    <cellStyle name="Отдельная ячейка-результат 15 2 3 2" xfId="5933"/>
    <cellStyle name="Отдельная ячейка-результат 15 2 3 2 2" xfId="11155"/>
    <cellStyle name="Отдельная ячейка-результат 15 2 3 3" xfId="11156"/>
    <cellStyle name="Отдельная ячейка-результат 15 2 3 4" xfId="11154"/>
    <cellStyle name="Отдельная ячейка-результат 15 2 4" xfId="4503"/>
    <cellStyle name="Отдельная ячейка-результат 15 2 4 2" xfId="11157"/>
    <cellStyle name="Отдельная ячейка-результат 15 2 5" xfId="11150"/>
    <cellStyle name="Отдельная ячейка-результат 15 3" xfId="3106"/>
    <cellStyle name="Отдельная ячейка-результат 15 3 2" xfId="3107"/>
    <cellStyle name="Отдельная ячейка-результат 15 3 2 2" xfId="5934"/>
    <cellStyle name="Отдельная ячейка-результат 15 3 2 2 2" xfId="11160"/>
    <cellStyle name="Отдельная ячейка-результат 15 3 2 3" xfId="11161"/>
    <cellStyle name="Отдельная ячейка-результат 15 3 2 4" xfId="11159"/>
    <cellStyle name="Отдельная ячейка-результат 15 3 3" xfId="3108"/>
    <cellStyle name="Отдельная ячейка-результат 15 3 3 2" xfId="5935"/>
    <cellStyle name="Отдельная ячейка-результат 15 3 3 2 2" xfId="11163"/>
    <cellStyle name="Отдельная ячейка-результат 15 3 3 3" xfId="11164"/>
    <cellStyle name="Отдельная ячейка-результат 15 3 3 4" xfId="11162"/>
    <cellStyle name="Отдельная ячейка-результат 15 3 4" xfId="4504"/>
    <cellStyle name="Отдельная ячейка-результат 15 3 4 2" xfId="11165"/>
    <cellStyle name="Отдельная ячейка-результат 15 3 5" xfId="11158"/>
    <cellStyle name="Отдельная ячейка-результат 15 4" xfId="3109"/>
    <cellStyle name="Отдельная ячейка-результат 15 4 2" xfId="3110"/>
    <cellStyle name="Отдельная ячейка-результат 15 4 2 2" xfId="5936"/>
    <cellStyle name="Отдельная ячейка-результат 15 4 2 2 2" xfId="11168"/>
    <cellStyle name="Отдельная ячейка-результат 15 4 2 3" xfId="11169"/>
    <cellStyle name="Отдельная ячейка-результат 15 4 2 4" xfId="11167"/>
    <cellStyle name="Отдельная ячейка-результат 15 4 3" xfId="3111"/>
    <cellStyle name="Отдельная ячейка-результат 15 4 3 2" xfId="5937"/>
    <cellStyle name="Отдельная ячейка-результат 15 4 3 2 2" xfId="11171"/>
    <cellStyle name="Отдельная ячейка-результат 15 4 3 3" xfId="11172"/>
    <cellStyle name="Отдельная ячейка-результат 15 4 3 4" xfId="11170"/>
    <cellStyle name="Отдельная ячейка-результат 15 4 4" xfId="4505"/>
    <cellStyle name="Отдельная ячейка-результат 15 4 4 2" xfId="11173"/>
    <cellStyle name="Отдельная ячейка-результат 15 4 5" xfId="11166"/>
    <cellStyle name="Отдельная ячейка-результат 15 5" xfId="3112"/>
    <cellStyle name="Отдельная ячейка-результат 15 5 2" xfId="3113"/>
    <cellStyle name="Отдельная ячейка-результат 15 5 2 2" xfId="5938"/>
    <cellStyle name="Отдельная ячейка-результат 15 5 2 2 2" xfId="11176"/>
    <cellStyle name="Отдельная ячейка-результат 15 5 2 3" xfId="11177"/>
    <cellStyle name="Отдельная ячейка-результат 15 5 2 4" xfId="11175"/>
    <cellStyle name="Отдельная ячейка-результат 15 5 3" xfId="3114"/>
    <cellStyle name="Отдельная ячейка-результат 15 5 3 2" xfId="5939"/>
    <cellStyle name="Отдельная ячейка-результат 15 5 3 2 2" xfId="11179"/>
    <cellStyle name="Отдельная ячейка-результат 15 5 3 3" xfId="11180"/>
    <cellStyle name="Отдельная ячейка-результат 15 5 3 4" xfId="11178"/>
    <cellStyle name="Отдельная ячейка-результат 15 5 4" xfId="4506"/>
    <cellStyle name="Отдельная ячейка-результат 15 5 4 2" xfId="11181"/>
    <cellStyle name="Отдельная ячейка-результат 15 5 5" xfId="11174"/>
    <cellStyle name="Отдельная ячейка-результат 15 6" xfId="3115"/>
    <cellStyle name="Отдельная ячейка-результат 15 6 2" xfId="3116"/>
    <cellStyle name="Отдельная ячейка-результат 15 6 2 2" xfId="5940"/>
    <cellStyle name="Отдельная ячейка-результат 15 6 2 2 2" xfId="11184"/>
    <cellStyle name="Отдельная ячейка-результат 15 6 2 3" xfId="11185"/>
    <cellStyle name="Отдельная ячейка-результат 15 6 2 4" xfId="11183"/>
    <cellStyle name="Отдельная ячейка-результат 15 6 3" xfId="3117"/>
    <cellStyle name="Отдельная ячейка-результат 15 6 3 2" xfId="5941"/>
    <cellStyle name="Отдельная ячейка-результат 15 6 3 2 2" xfId="11187"/>
    <cellStyle name="Отдельная ячейка-результат 15 6 3 3" xfId="11188"/>
    <cellStyle name="Отдельная ячейка-результат 15 6 3 4" xfId="11186"/>
    <cellStyle name="Отдельная ячейка-результат 15 6 4" xfId="4507"/>
    <cellStyle name="Отдельная ячейка-результат 15 6 4 2" xfId="11189"/>
    <cellStyle name="Отдельная ячейка-результат 15 6 5" xfId="11182"/>
    <cellStyle name="Отдельная ячейка-результат 15 7" xfId="3118"/>
    <cellStyle name="Отдельная ячейка-результат 15 7 2" xfId="3119"/>
    <cellStyle name="Отдельная ячейка-результат 15 7 2 2" xfId="5942"/>
    <cellStyle name="Отдельная ячейка-результат 15 7 2 2 2" xfId="11192"/>
    <cellStyle name="Отдельная ячейка-результат 15 7 2 3" xfId="11193"/>
    <cellStyle name="Отдельная ячейка-результат 15 7 2 4" xfId="11191"/>
    <cellStyle name="Отдельная ячейка-результат 15 7 3" xfId="3120"/>
    <cellStyle name="Отдельная ячейка-результат 15 7 3 2" xfId="5943"/>
    <cellStyle name="Отдельная ячейка-результат 15 7 3 2 2" xfId="11195"/>
    <cellStyle name="Отдельная ячейка-результат 15 7 3 3" xfId="11196"/>
    <cellStyle name="Отдельная ячейка-результат 15 7 3 4" xfId="11194"/>
    <cellStyle name="Отдельная ячейка-результат 15 7 4" xfId="4508"/>
    <cellStyle name="Отдельная ячейка-результат 15 7 4 2" xfId="11197"/>
    <cellStyle name="Отдельная ячейка-результат 15 7 5" xfId="11190"/>
    <cellStyle name="Отдельная ячейка-результат 15 8" xfId="3121"/>
    <cellStyle name="Отдельная ячейка-результат 15 8 2" xfId="3122"/>
    <cellStyle name="Отдельная ячейка-результат 15 8 2 2" xfId="5944"/>
    <cellStyle name="Отдельная ячейка-результат 15 8 2 2 2" xfId="11200"/>
    <cellStyle name="Отдельная ячейка-результат 15 8 2 3" xfId="11201"/>
    <cellStyle name="Отдельная ячейка-результат 15 8 2 4" xfId="11199"/>
    <cellStyle name="Отдельная ячейка-результат 15 8 3" xfId="3123"/>
    <cellStyle name="Отдельная ячейка-результат 15 8 3 2" xfId="5945"/>
    <cellStyle name="Отдельная ячейка-результат 15 8 3 2 2" xfId="11203"/>
    <cellStyle name="Отдельная ячейка-результат 15 8 3 3" xfId="11204"/>
    <cellStyle name="Отдельная ячейка-результат 15 8 3 4" xfId="11202"/>
    <cellStyle name="Отдельная ячейка-результат 15 8 4" xfId="4509"/>
    <cellStyle name="Отдельная ячейка-результат 15 8 4 2" xfId="11205"/>
    <cellStyle name="Отдельная ячейка-результат 15 8 5" xfId="11198"/>
    <cellStyle name="Отдельная ячейка-результат 15 9" xfId="3124"/>
    <cellStyle name="Отдельная ячейка-результат 15 9 2" xfId="11207"/>
    <cellStyle name="Отдельная ячейка-результат 15 9 3" xfId="11206"/>
    <cellStyle name="Отдельная ячейка-результат 15_10470_35589_Расчет показателей КФМ" xfId="3125"/>
    <cellStyle name="Отдельная ячейка-результат 16" xfId="3126"/>
    <cellStyle name="Отдельная ячейка-результат 16 2" xfId="3127"/>
    <cellStyle name="Отдельная ячейка-результат 16 2 2" xfId="3128"/>
    <cellStyle name="Отдельная ячейка-результат 16 2 2 2" xfId="11211"/>
    <cellStyle name="Отдельная ячейка-результат 16 2 2 3" xfId="11210"/>
    <cellStyle name="Отдельная ячейка-результат 16 2 3" xfId="6635"/>
    <cellStyle name="Отдельная ячейка-результат 16 2 3 2" xfId="11213"/>
    <cellStyle name="Отдельная ячейка-результат 16 2 3 3" xfId="11214"/>
    <cellStyle name="Отдельная ячейка-результат 16 2 3 4" xfId="11212"/>
    <cellStyle name="Отдельная ячейка-результат 16 2 4" xfId="5946"/>
    <cellStyle name="Отдельная ячейка-результат 16 2 4 2" xfId="11215"/>
    <cellStyle name="Отдельная ячейка-результат 16 2 5" xfId="11209"/>
    <cellStyle name="Отдельная ячейка-результат 16 3" xfId="3129"/>
    <cellStyle name="Отдельная ячейка-результат 16 3 2" xfId="5947"/>
    <cellStyle name="Отдельная ячейка-результат 16 3 2 2" xfId="11217"/>
    <cellStyle name="Отдельная ячейка-результат 16 3 3" xfId="8430"/>
    <cellStyle name="Отдельная ячейка-результат 16 3 3 2" xfId="11218"/>
    <cellStyle name="Отдельная ячейка-результат 16 3 4" xfId="11216"/>
    <cellStyle name="Отдельная ячейка-результат 16 3 5" xfId="14201"/>
    <cellStyle name="Отдельная ячейка-результат 16 4" xfId="4510"/>
    <cellStyle name="Отдельная ячейка-результат 16 4 2" xfId="11219"/>
    <cellStyle name="Отдельная ячейка-результат 16 5" xfId="7617"/>
    <cellStyle name="Отдельная ячейка-результат 16 5 2" xfId="11220"/>
    <cellStyle name="Отдельная ячейка-результат 16 6" xfId="11208"/>
    <cellStyle name="Отдельная ячейка-результат 16 7" xfId="13722"/>
    <cellStyle name="Отдельная ячейка-результат 17" xfId="3130"/>
    <cellStyle name="Отдельная ячейка-результат 17 2" xfId="3131"/>
    <cellStyle name="Отдельная ячейка-результат 17 2 2" xfId="3132"/>
    <cellStyle name="Отдельная ячейка-результат 17 2 2 2" xfId="11224"/>
    <cellStyle name="Отдельная ячейка-результат 17 2 2 3" xfId="11223"/>
    <cellStyle name="Отдельная ячейка-результат 17 2 3" xfId="6636"/>
    <cellStyle name="Отдельная ячейка-результат 17 2 3 2" xfId="11226"/>
    <cellStyle name="Отдельная ячейка-результат 17 2 3 3" xfId="11227"/>
    <cellStyle name="Отдельная ячейка-результат 17 2 3 4" xfId="11225"/>
    <cellStyle name="Отдельная ячейка-результат 17 2 4" xfId="5948"/>
    <cellStyle name="Отдельная ячейка-результат 17 2 4 2" xfId="11228"/>
    <cellStyle name="Отдельная ячейка-результат 17 2 5" xfId="11222"/>
    <cellStyle name="Отдельная ячейка-результат 17 3" xfId="3133"/>
    <cellStyle name="Отдельная ячейка-результат 17 3 2" xfId="5949"/>
    <cellStyle name="Отдельная ячейка-результат 17 3 2 2" xfId="11230"/>
    <cellStyle name="Отдельная ячейка-результат 17 3 3" xfId="8432"/>
    <cellStyle name="Отдельная ячейка-результат 17 3 3 2" xfId="11231"/>
    <cellStyle name="Отдельная ячейка-результат 17 3 4" xfId="11229"/>
    <cellStyle name="Отдельная ячейка-результат 17 3 5" xfId="14202"/>
    <cellStyle name="Отдельная ячейка-результат 17 4" xfId="4511"/>
    <cellStyle name="Отдельная ячейка-результат 17 4 2" xfId="11232"/>
    <cellStyle name="Отдельная ячейка-результат 17 5" xfId="7618"/>
    <cellStyle name="Отдельная ячейка-результат 17 5 2" xfId="11233"/>
    <cellStyle name="Отдельная ячейка-результат 17 6" xfId="11221"/>
    <cellStyle name="Отдельная ячейка-результат 17 7" xfId="13723"/>
    <cellStyle name="Отдельная ячейка-результат 18" xfId="3134"/>
    <cellStyle name="Отдельная ячейка-результат 18 2" xfId="3135"/>
    <cellStyle name="Отдельная ячейка-результат 18 2 2" xfId="3136"/>
    <cellStyle name="Отдельная ячейка-результат 18 2 2 2" xfId="11237"/>
    <cellStyle name="Отдельная ячейка-результат 18 2 2 3" xfId="11236"/>
    <cellStyle name="Отдельная ячейка-результат 18 2 3" xfId="6637"/>
    <cellStyle name="Отдельная ячейка-результат 18 2 3 2" xfId="11239"/>
    <cellStyle name="Отдельная ячейка-результат 18 2 3 3" xfId="11240"/>
    <cellStyle name="Отдельная ячейка-результат 18 2 3 4" xfId="11238"/>
    <cellStyle name="Отдельная ячейка-результат 18 2 4" xfId="5950"/>
    <cellStyle name="Отдельная ячейка-результат 18 2 4 2" xfId="11241"/>
    <cellStyle name="Отдельная ячейка-результат 18 2 5" xfId="11235"/>
    <cellStyle name="Отдельная ячейка-результат 18 3" xfId="3137"/>
    <cellStyle name="Отдельная ячейка-результат 18 3 2" xfId="5951"/>
    <cellStyle name="Отдельная ячейка-результат 18 3 2 2" xfId="11243"/>
    <cellStyle name="Отдельная ячейка-результат 18 3 3" xfId="8433"/>
    <cellStyle name="Отдельная ячейка-результат 18 3 3 2" xfId="11244"/>
    <cellStyle name="Отдельная ячейка-результат 18 3 4" xfId="11242"/>
    <cellStyle name="Отдельная ячейка-результат 18 3 5" xfId="14203"/>
    <cellStyle name="Отдельная ячейка-результат 18 4" xfId="4512"/>
    <cellStyle name="Отдельная ячейка-результат 18 4 2" xfId="11245"/>
    <cellStyle name="Отдельная ячейка-результат 18 5" xfId="7619"/>
    <cellStyle name="Отдельная ячейка-результат 18 5 2" xfId="11246"/>
    <cellStyle name="Отдельная ячейка-результат 18 6" xfId="11234"/>
    <cellStyle name="Отдельная ячейка-результат 18 7" xfId="13724"/>
    <cellStyle name="Отдельная ячейка-результат 19" xfId="3138"/>
    <cellStyle name="Отдельная ячейка-результат 19 2" xfId="3139"/>
    <cellStyle name="Отдельная ячейка-результат 19 2 2" xfId="3140"/>
    <cellStyle name="Отдельная ячейка-результат 19 2 2 2" xfId="11250"/>
    <cellStyle name="Отдельная ячейка-результат 19 2 2 3" xfId="11249"/>
    <cellStyle name="Отдельная ячейка-результат 19 2 3" xfId="6638"/>
    <cellStyle name="Отдельная ячейка-результат 19 2 3 2" xfId="11252"/>
    <cellStyle name="Отдельная ячейка-результат 19 2 3 3" xfId="11253"/>
    <cellStyle name="Отдельная ячейка-результат 19 2 3 4" xfId="11251"/>
    <cellStyle name="Отдельная ячейка-результат 19 2 4" xfId="5952"/>
    <cellStyle name="Отдельная ячейка-результат 19 2 4 2" xfId="11254"/>
    <cellStyle name="Отдельная ячейка-результат 19 2 5" xfId="11248"/>
    <cellStyle name="Отдельная ячейка-результат 19 3" xfId="3141"/>
    <cellStyle name="Отдельная ячейка-результат 19 3 2" xfId="3142"/>
    <cellStyle name="Отдельная ячейка-результат 19 3 2 2" xfId="5953"/>
    <cellStyle name="Отдельная ячейка-результат 19 3 2 2 2" xfId="11257"/>
    <cellStyle name="Отдельная ячейка-результат 19 3 2 3" xfId="8434"/>
    <cellStyle name="Отдельная ячейка-результат 19 3 2 3 2" xfId="11258"/>
    <cellStyle name="Отдельная ячейка-результат 19 3 2 4" xfId="11256"/>
    <cellStyle name="Отдельная ячейка-результат 19 3 2 5" xfId="14204"/>
    <cellStyle name="Отдельная ячейка-результат 19 3 3" xfId="6639"/>
    <cellStyle name="Отдельная ячейка-результат 19 3 3 2" xfId="11260"/>
    <cellStyle name="Отдельная ячейка-результат 19 3 3 3" xfId="11259"/>
    <cellStyle name="Отдельная ячейка-результат 19 3 4" xfId="11261"/>
    <cellStyle name="Отдельная ячейка-результат 19 3 5" xfId="11262"/>
    <cellStyle name="Отдельная ячейка-результат 19 3 6" xfId="11255"/>
    <cellStyle name="Отдельная ячейка-результат 19 4" xfId="4513"/>
    <cellStyle name="Отдельная ячейка-результат 19 4 2" xfId="11263"/>
    <cellStyle name="Отдельная ячейка-результат 19 5" xfId="7620"/>
    <cellStyle name="Отдельная ячейка-результат 19 5 2" xfId="11264"/>
    <cellStyle name="Отдельная ячейка-результат 19 6" xfId="11247"/>
    <cellStyle name="Отдельная ячейка-результат 19 7" xfId="13725"/>
    <cellStyle name="Отдельная ячейка-результат 2" xfId="3143"/>
    <cellStyle name="Отдельная ячейка-результат 2 10" xfId="3144"/>
    <cellStyle name="Отдельная ячейка-результат 2 10 2" xfId="5955"/>
    <cellStyle name="Отдельная ячейка-результат 2 10 2 2" xfId="11267"/>
    <cellStyle name="Отдельная ячейка-результат 2 10 3" xfId="8435"/>
    <cellStyle name="Отдельная ячейка-результат 2 10 3 2" xfId="11268"/>
    <cellStyle name="Отдельная ячейка-результат 2 10 4" xfId="11266"/>
    <cellStyle name="Отдельная ячейка-результат 2 10 5" xfId="14205"/>
    <cellStyle name="Отдельная ячейка-результат 2 11" xfId="5954"/>
    <cellStyle name="Отдельная ячейка-результат 2 11 2" xfId="11270"/>
    <cellStyle name="Отдельная ячейка-результат 2 11 3" xfId="11271"/>
    <cellStyle name="Отдельная ячейка-результат 2 11 4" xfId="11272"/>
    <cellStyle name="Отдельная ячейка-результат 2 11 5" xfId="11269"/>
    <cellStyle name="Отдельная ячейка-результат 2 12" xfId="4514"/>
    <cellStyle name="Отдельная ячейка-результат 2 12 2" xfId="11273"/>
    <cellStyle name="Отдельная ячейка-результат 2 13" xfId="7621"/>
    <cellStyle name="Отдельная ячейка-результат 2 14" xfId="11265"/>
    <cellStyle name="Отдельная ячейка-результат 2 15" xfId="13726"/>
    <cellStyle name="Отдельная ячейка-результат 2 2" xfId="3145"/>
    <cellStyle name="Отдельная ячейка-результат 2 2 10" xfId="3146"/>
    <cellStyle name="Отдельная ячейка-результат 2 2 10 2" xfId="5956"/>
    <cellStyle name="Отдельная ячейка-результат 2 2 10 2 2" xfId="11276"/>
    <cellStyle name="Отдельная ячейка-результат 2 2 10 3" xfId="11277"/>
    <cellStyle name="Отдельная ячейка-результат 2 2 10 4" xfId="11275"/>
    <cellStyle name="Отдельная ячейка-результат 2 2 11" xfId="4515"/>
    <cellStyle name="Отдельная ячейка-результат 2 2 11 2" xfId="11278"/>
    <cellStyle name="Отдельная ячейка-результат 2 2 12" xfId="11274"/>
    <cellStyle name="Отдельная ячейка-результат 2 2 2" xfId="3147"/>
    <cellStyle name="Отдельная ячейка-результат 2 2 2 2" xfId="3148"/>
    <cellStyle name="Отдельная ячейка-результат 2 2 2 2 2" xfId="11281"/>
    <cellStyle name="Отдельная ячейка-результат 2 2 2 2 3" xfId="11280"/>
    <cellStyle name="Отдельная ячейка-результат 2 2 2 3" xfId="6640"/>
    <cellStyle name="Отдельная ячейка-результат 2 2 2 3 2" xfId="8910"/>
    <cellStyle name="Отдельная ячейка-результат 2 2 2 3 2 2" xfId="11283"/>
    <cellStyle name="Отдельная ячейка-результат 2 2 2 3 3" xfId="11284"/>
    <cellStyle name="Отдельная ячейка-результат 2 2 2 3 4" xfId="11282"/>
    <cellStyle name="Отдельная ячейка-результат 2 2 2 3 5" xfId="14488"/>
    <cellStyle name="Отдельная ячейка-результат 2 2 2 4" xfId="4516"/>
    <cellStyle name="Отдельная ячейка-результат 2 2 2 4 2" xfId="11285"/>
    <cellStyle name="Отдельная ячейка-результат 2 2 2 5" xfId="7622"/>
    <cellStyle name="Отдельная ячейка-результат 2 2 2 6" xfId="11279"/>
    <cellStyle name="Отдельная ячейка-результат 2 2 2 7" xfId="13727"/>
    <cellStyle name="Отдельная ячейка-результат 2 2 3" xfId="3149"/>
    <cellStyle name="Отдельная ячейка-результат 2 2 3 2" xfId="3150"/>
    <cellStyle name="Отдельная ячейка-результат 2 2 3 2 2" xfId="11288"/>
    <cellStyle name="Отдельная ячейка-результат 2 2 3 2 3" xfId="11287"/>
    <cellStyle name="Отдельная ячейка-результат 2 2 3 3" xfId="6641"/>
    <cellStyle name="Отдельная ячейка-результат 2 2 3 3 2" xfId="8911"/>
    <cellStyle name="Отдельная ячейка-результат 2 2 3 3 2 2" xfId="11290"/>
    <cellStyle name="Отдельная ячейка-результат 2 2 3 3 3" xfId="11291"/>
    <cellStyle name="Отдельная ячейка-результат 2 2 3 3 4" xfId="11289"/>
    <cellStyle name="Отдельная ячейка-результат 2 2 3 3 5" xfId="14489"/>
    <cellStyle name="Отдельная ячейка-результат 2 2 3 4" xfId="4517"/>
    <cellStyle name="Отдельная ячейка-результат 2 2 3 4 2" xfId="11292"/>
    <cellStyle name="Отдельная ячейка-результат 2 2 3 5" xfId="7623"/>
    <cellStyle name="Отдельная ячейка-результат 2 2 3 6" xfId="11286"/>
    <cellStyle name="Отдельная ячейка-результат 2 2 3 7" xfId="13728"/>
    <cellStyle name="Отдельная ячейка-результат 2 2 4" xfId="3151"/>
    <cellStyle name="Отдельная ячейка-результат 2 2 4 2" xfId="3152"/>
    <cellStyle name="Отдельная ячейка-результат 2 2 4 2 2" xfId="11295"/>
    <cellStyle name="Отдельная ячейка-результат 2 2 4 2 3" xfId="11294"/>
    <cellStyle name="Отдельная ячейка-результат 2 2 4 3" xfId="6642"/>
    <cellStyle name="Отдельная ячейка-результат 2 2 4 3 2" xfId="8912"/>
    <cellStyle name="Отдельная ячейка-результат 2 2 4 3 2 2" xfId="11297"/>
    <cellStyle name="Отдельная ячейка-результат 2 2 4 3 3" xfId="11298"/>
    <cellStyle name="Отдельная ячейка-результат 2 2 4 3 4" xfId="11296"/>
    <cellStyle name="Отдельная ячейка-результат 2 2 4 3 5" xfId="14490"/>
    <cellStyle name="Отдельная ячейка-результат 2 2 4 4" xfId="4518"/>
    <cellStyle name="Отдельная ячейка-результат 2 2 4 4 2" xfId="11299"/>
    <cellStyle name="Отдельная ячейка-результат 2 2 4 5" xfId="7624"/>
    <cellStyle name="Отдельная ячейка-результат 2 2 4 6" xfId="11293"/>
    <cellStyle name="Отдельная ячейка-результат 2 2 4 7" xfId="13729"/>
    <cellStyle name="Отдельная ячейка-результат 2 2 5" xfId="3153"/>
    <cellStyle name="Отдельная ячейка-результат 2 2 5 2" xfId="3154"/>
    <cellStyle name="Отдельная ячейка-результат 2 2 5 2 2" xfId="11302"/>
    <cellStyle name="Отдельная ячейка-результат 2 2 5 2 3" xfId="11301"/>
    <cellStyle name="Отдельная ячейка-результат 2 2 5 3" xfId="6643"/>
    <cellStyle name="Отдельная ячейка-результат 2 2 5 3 2" xfId="8913"/>
    <cellStyle name="Отдельная ячейка-результат 2 2 5 3 2 2" xfId="11304"/>
    <cellStyle name="Отдельная ячейка-результат 2 2 5 3 3" xfId="11305"/>
    <cellStyle name="Отдельная ячейка-результат 2 2 5 3 4" xfId="11303"/>
    <cellStyle name="Отдельная ячейка-результат 2 2 5 3 5" xfId="14491"/>
    <cellStyle name="Отдельная ячейка-результат 2 2 5 4" xfId="4519"/>
    <cellStyle name="Отдельная ячейка-результат 2 2 5 4 2" xfId="11306"/>
    <cellStyle name="Отдельная ячейка-результат 2 2 5 5" xfId="7625"/>
    <cellStyle name="Отдельная ячейка-результат 2 2 5 6" xfId="11300"/>
    <cellStyle name="Отдельная ячейка-результат 2 2 5 7" xfId="13730"/>
    <cellStyle name="Отдельная ячейка-результат 2 2 6" xfId="3155"/>
    <cellStyle name="Отдельная ячейка-результат 2 2 6 2" xfId="3156"/>
    <cellStyle name="Отдельная ячейка-результат 2 2 6 2 2" xfId="11309"/>
    <cellStyle name="Отдельная ячейка-результат 2 2 6 2 3" xfId="11308"/>
    <cellStyle name="Отдельная ячейка-результат 2 2 6 3" xfId="6644"/>
    <cellStyle name="Отдельная ячейка-результат 2 2 6 3 2" xfId="8914"/>
    <cellStyle name="Отдельная ячейка-результат 2 2 6 3 2 2" xfId="11311"/>
    <cellStyle name="Отдельная ячейка-результат 2 2 6 3 3" xfId="11312"/>
    <cellStyle name="Отдельная ячейка-результат 2 2 6 3 4" xfId="11310"/>
    <cellStyle name="Отдельная ячейка-результат 2 2 6 3 5" xfId="14492"/>
    <cellStyle name="Отдельная ячейка-результат 2 2 6 4" xfId="4520"/>
    <cellStyle name="Отдельная ячейка-результат 2 2 6 4 2" xfId="11313"/>
    <cellStyle name="Отдельная ячейка-результат 2 2 6 5" xfId="7626"/>
    <cellStyle name="Отдельная ячейка-результат 2 2 6 6" xfId="11307"/>
    <cellStyle name="Отдельная ячейка-результат 2 2 6 7" xfId="13731"/>
    <cellStyle name="Отдельная ячейка-результат 2 2 7" xfId="3157"/>
    <cellStyle name="Отдельная ячейка-результат 2 2 7 2" xfId="3158"/>
    <cellStyle name="Отдельная ячейка-результат 2 2 7 2 2" xfId="11316"/>
    <cellStyle name="Отдельная ячейка-результат 2 2 7 2 3" xfId="11315"/>
    <cellStyle name="Отдельная ячейка-результат 2 2 7 3" xfId="6645"/>
    <cellStyle name="Отдельная ячейка-результат 2 2 7 3 2" xfId="8915"/>
    <cellStyle name="Отдельная ячейка-результат 2 2 7 3 2 2" xfId="11318"/>
    <cellStyle name="Отдельная ячейка-результат 2 2 7 3 3" xfId="11319"/>
    <cellStyle name="Отдельная ячейка-результат 2 2 7 3 4" xfId="11317"/>
    <cellStyle name="Отдельная ячейка-результат 2 2 7 3 5" xfId="14493"/>
    <cellStyle name="Отдельная ячейка-результат 2 2 7 4" xfId="4521"/>
    <cellStyle name="Отдельная ячейка-результат 2 2 7 4 2" xfId="11320"/>
    <cellStyle name="Отдельная ячейка-результат 2 2 7 5" xfId="7627"/>
    <cellStyle name="Отдельная ячейка-результат 2 2 7 6" xfId="11314"/>
    <cellStyle name="Отдельная ячейка-результат 2 2 7 7" xfId="13732"/>
    <cellStyle name="Отдельная ячейка-результат 2 2 8" xfId="3159"/>
    <cellStyle name="Отдельная ячейка-результат 2 2 8 2" xfId="3160"/>
    <cellStyle name="Отдельная ячейка-результат 2 2 8 2 2" xfId="11323"/>
    <cellStyle name="Отдельная ячейка-результат 2 2 8 2 3" xfId="11322"/>
    <cellStyle name="Отдельная ячейка-результат 2 2 8 3" xfId="6646"/>
    <cellStyle name="Отдельная ячейка-результат 2 2 8 3 2" xfId="8916"/>
    <cellStyle name="Отдельная ячейка-результат 2 2 8 3 2 2" xfId="11325"/>
    <cellStyle name="Отдельная ячейка-результат 2 2 8 3 3" xfId="11326"/>
    <cellStyle name="Отдельная ячейка-результат 2 2 8 3 4" xfId="11324"/>
    <cellStyle name="Отдельная ячейка-результат 2 2 8 3 5" xfId="14494"/>
    <cellStyle name="Отдельная ячейка-результат 2 2 8 4" xfId="4522"/>
    <cellStyle name="Отдельная ячейка-результат 2 2 8 4 2" xfId="11327"/>
    <cellStyle name="Отдельная ячейка-результат 2 2 8 5" xfId="7628"/>
    <cellStyle name="Отдельная ячейка-результат 2 2 8 6" xfId="11321"/>
    <cellStyle name="Отдельная ячейка-результат 2 2 8 7" xfId="13733"/>
    <cellStyle name="Отдельная ячейка-результат 2 2 9" xfId="3161"/>
    <cellStyle name="Отдельная ячейка-результат 2 2 9 2" xfId="3162"/>
    <cellStyle name="Отдельная ячейка-результат 2 2 9 2 2" xfId="5957"/>
    <cellStyle name="Отдельная ячейка-результат 2 2 9 2 2 2" xfId="11330"/>
    <cellStyle name="Отдельная ячейка-результат 2 2 9 2 3" xfId="11331"/>
    <cellStyle name="Отдельная ячейка-результат 2 2 9 2 4" xfId="11329"/>
    <cellStyle name="Отдельная ячейка-результат 2 2 9 3" xfId="6647"/>
    <cellStyle name="Отдельная ячейка-результат 2 2 9 3 2" xfId="11333"/>
    <cellStyle name="Отдельная ячейка-результат 2 2 9 3 3" xfId="11332"/>
    <cellStyle name="Отдельная ячейка-результат 2 2 9 4" xfId="11334"/>
    <cellStyle name="Отдельная ячейка-результат 2 2 9 5" xfId="11335"/>
    <cellStyle name="Отдельная ячейка-результат 2 2 9 6" xfId="11328"/>
    <cellStyle name="Отдельная ячейка-результат 2 2_10470_35589_Расчет показателей КФМ" xfId="3163"/>
    <cellStyle name="Отдельная ячейка-результат 2 3" xfId="3164"/>
    <cellStyle name="Отдельная ячейка-результат 2 3 2" xfId="3165"/>
    <cellStyle name="Отдельная ячейка-результат 2 3 2 2" xfId="11338"/>
    <cellStyle name="Отдельная ячейка-результат 2 3 2 3" xfId="11337"/>
    <cellStyle name="Отдельная ячейка-результат 2 3 3" xfId="6648"/>
    <cellStyle name="Отдельная ячейка-результат 2 3 3 2" xfId="8917"/>
    <cellStyle name="Отдельная ячейка-результат 2 3 3 2 2" xfId="11340"/>
    <cellStyle name="Отдельная ячейка-результат 2 3 3 3" xfId="11341"/>
    <cellStyle name="Отдельная ячейка-результат 2 3 3 4" xfId="11339"/>
    <cellStyle name="Отдельная ячейка-результат 2 3 3 5" xfId="14495"/>
    <cellStyle name="Отдельная ячейка-результат 2 3 4" xfId="4523"/>
    <cellStyle name="Отдельная ячейка-результат 2 3 4 2" xfId="11342"/>
    <cellStyle name="Отдельная ячейка-результат 2 3 5" xfId="7629"/>
    <cellStyle name="Отдельная ячейка-результат 2 3 6" xfId="11336"/>
    <cellStyle name="Отдельная ячейка-результат 2 3 7" xfId="13734"/>
    <cellStyle name="Отдельная ячейка-результат 2 4" xfId="3166"/>
    <cellStyle name="Отдельная ячейка-результат 2 4 2" xfId="3167"/>
    <cellStyle name="Отдельная ячейка-результат 2 4 2 2" xfId="5958"/>
    <cellStyle name="Отдельная ячейка-результат 2 4 2 2 2" xfId="11345"/>
    <cellStyle name="Отдельная ячейка-результат 2 4 2 3" xfId="11346"/>
    <cellStyle name="Отдельная ячейка-результат 2 4 2 4" xfId="11344"/>
    <cellStyle name="Отдельная ячейка-результат 2 4 3" xfId="3168"/>
    <cellStyle name="Отдельная ячейка-результат 2 4 3 2" xfId="5959"/>
    <cellStyle name="Отдельная ячейка-результат 2 4 3 2 2" xfId="11348"/>
    <cellStyle name="Отдельная ячейка-результат 2 4 3 3" xfId="11349"/>
    <cellStyle name="Отдельная ячейка-результат 2 4 3 4" xfId="11347"/>
    <cellStyle name="Отдельная ячейка-результат 2 4 4" xfId="4524"/>
    <cellStyle name="Отдельная ячейка-результат 2 4 4 2" xfId="11350"/>
    <cellStyle name="Отдельная ячейка-результат 2 4 5" xfId="11343"/>
    <cellStyle name="Отдельная ячейка-результат 2 5" xfId="3169"/>
    <cellStyle name="Отдельная ячейка-результат 2 5 2" xfId="3170"/>
    <cellStyle name="Отдельная ячейка-результат 2 5 2 2" xfId="5960"/>
    <cellStyle name="Отдельная ячейка-результат 2 5 2 2 2" xfId="11353"/>
    <cellStyle name="Отдельная ячейка-результат 2 5 2 3" xfId="11354"/>
    <cellStyle name="Отдельная ячейка-результат 2 5 2 4" xfId="11352"/>
    <cellStyle name="Отдельная ячейка-результат 2 5 3" xfId="3171"/>
    <cellStyle name="Отдельная ячейка-результат 2 5 3 2" xfId="5961"/>
    <cellStyle name="Отдельная ячейка-результат 2 5 3 2 2" xfId="11356"/>
    <cellStyle name="Отдельная ячейка-результат 2 5 3 3" xfId="11357"/>
    <cellStyle name="Отдельная ячейка-результат 2 5 3 4" xfId="11355"/>
    <cellStyle name="Отдельная ячейка-результат 2 5 4" xfId="4525"/>
    <cellStyle name="Отдельная ячейка-результат 2 5 4 2" xfId="11358"/>
    <cellStyle name="Отдельная ячейка-результат 2 5 5" xfId="11351"/>
    <cellStyle name="Отдельная ячейка-результат 2 6" xfId="3172"/>
    <cellStyle name="Отдельная ячейка-результат 2 6 2" xfId="3173"/>
    <cellStyle name="Отдельная ячейка-результат 2 6 2 2" xfId="5962"/>
    <cellStyle name="Отдельная ячейка-результат 2 6 2 2 2" xfId="11361"/>
    <cellStyle name="Отдельная ячейка-результат 2 6 2 3" xfId="11362"/>
    <cellStyle name="Отдельная ячейка-результат 2 6 2 4" xfId="11360"/>
    <cellStyle name="Отдельная ячейка-результат 2 6 3" xfId="3174"/>
    <cellStyle name="Отдельная ячейка-результат 2 6 3 2" xfId="5963"/>
    <cellStyle name="Отдельная ячейка-результат 2 6 3 2 2" xfId="11364"/>
    <cellStyle name="Отдельная ячейка-результат 2 6 3 3" xfId="11365"/>
    <cellStyle name="Отдельная ячейка-результат 2 6 3 4" xfId="11363"/>
    <cellStyle name="Отдельная ячейка-результат 2 6 4" xfId="4526"/>
    <cellStyle name="Отдельная ячейка-результат 2 6 4 2" xfId="11366"/>
    <cellStyle name="Отдельная ячейка-результат 2 6 5" xfId="11359"/>
    <cellStyle name="Отдельная ячейка-результат 2 7" xfId="3175"/>
    <cellStyle name="Отдельная ячейка-результат 2 7 2" xfId="3176"/>
    <cellStyle name="Отдельная ячейка-результат 2 7 2 2" xfId="5964"/>
    <cellStyle name="Отдельная ячейка-результат 2 7 2 2 2" xfId="11369"/>
    <cellStyle name="Отдельная ячейка-результат 2 7 2 3" xfId="11370"/>
    <cellStyle name="Отдельная ячейка-результат 2 7 2 4" xfId="11368"/>
    <cellStyle name="Отдельная ячейка-результат 2 7 3" xfId="3177"/>
    <cellStyle name="Отдельная ячейка-результат 2 7 3 2" xfId="5965"/>
    <cellStyle name="Отдельная ячейка-результат 2 7 3 2 2" xfId="11372"/>
    <cellStyle name="Отдельная ячейка-результат 2 7 3 3" xfId="11373"/>
    <cellStyle name="Отдельная ячейка-результат 2 7 3 4" xfId="11371"/>
    <cellStyle name="Отдельная ячейка-результат 2 7 4" xfId="4527"/>
    <cellStyle name="Отдельная ячейка-результат 2 7 4 2" xfId="11374"/>
    <cellStyle name="Отдельная ячейка-результат 2 7 5" xfId="11367"/>
    <cellStyle name="Отдельная ячейка-результат 2 8" xfId="3178"/>
    <cellStyle name="Отдельная ячейка-результат 2 8 2" xfId="3179"/>
    <cellStyle name="Отдельная ячейка-результат 2 8 2 2" xfId="5966"/>
    <cellStyle name="Отдельная ячейка-результат 2 8 2 2 2" xfId="11377"/>
    <cellStyle name="Отдельная ячейка-результат 2 8 2 3" xfId="11378"/>
    <cellStyle name="Отдельная ячейка-результат 2 8 2 4" xfId="11376"/>
    <cellStyle name="Отдельная ячейка-результат 2 8 3" xfId="3180"/>
    <cellStyle name="Отдельная ячейка-результат 2 8 3 2" xfId="5967"/>
    <cellStyle name="Отдельная ячейка-результат 2 8 3 2 2" xfId="11380"/>
    <cellStyle name="Отдельная ячейка-результат 2 8 3 3" xfId="11381"/>
    <cellStyle name="Отдельная ячейка-результат 2 8 3 4" xfId="11379"/>
    <cellStyle name="Отдельная ячейка-результат 2 8 4" xfId="4528"/>
    <cellStyle name="Отдельная ячейка-результат 2 8 4 2" xfId="11382"/>
    <cellStyle name="Отдельная ячейка-результат 2 8 5" xfId="11375"/>
    <cellStyle name="Отдельная ячейка-результат 2 9" xfId="3181"/>
    <cellStyle name="Отдельная ячейка-результат 2 9 2" xfId="3182"/>
    <cellStyle name="Отдельная ячейка-результат 2 9 2 2" xfId="5968"/>
    <cellStyle name="Отдельная ячейка-результат 2 9 2 2 2" xfId="11385"/>
    <cellStyle name="Отдельная ячейка-результат 2 9 2 3" xfId="11386"/>
    <cellStyle name="Отдельная ячейка-результат 2 9 2 4" xfId="11384"/>
    <cellStyle name="Отдельная ячейка-результат 2 9 3" xfId="3183"/>
    <cellStyle name="Отдельная ячейка-результат 2 9 3 2" xfId="5969"/>
    <cellStyle name="Отдельная ячейка-результат 2 9 3 2 2" xfId="11388"/>
    <cellStyle name="Отдельная ячейка-результат 2 9 3 3" xfId="11389"/>
    <cellStyle name="Отдельная ячейка-результат 2 9 3 4" xfId="11387"/>
    <cellStyle name="Отдельная ячейка-результат 2 9 4" xfId="4529"/>
    <cellStyle name="Отдельная ячейка-результат 2 9 4 2" xfId="11390"/>
    <cellStyle name="Отдельная ячейка-результат 2 9 5" xfId="11383"/>
    <cellStyle name="Отдельная ячейка-результат 2_10470_35589_Расчет показателей КФМ" xfId="3184"/>
    <cellStyle name="Отдельная ячейка-результат 20" xfId="3185"/>
    <cellStyle name="Отдельная ячейка-результат 20 2" xfId="3186"/>
    <cellStyle name="Отдельная ячейка-результат 20 2 2" xfId="3187"/>
    <cellStyle name="Отдельная ячейка-результат 20 2 2 2" xfId="11394"/>
    <cellStyle name="Отдельная ячейка-результат 20 2 2 3" xfId="11393"/>
    <cellStyle name="Отдельная ячейка-результат 20 2 3" xfId="6649"/>
    <cellStyle name="Отдельная ячейка-результат 20 2 3 2" xfId="11396"/>
    <cellStyle name="Отдельная ячейка-результат 20 2 3 3" xfId="11397"/>
    <cellStyle name="Отдельная ячейка-результат 20 2 3 4" xfId="11395"/>
    <cellStyle name="Отдельная ячейка-результат 20 2 4" xfId="5970"/>
    <cellStyle name="Отдельная ячейка-результат 20 2 4 2" xfId="11398"/>
    <cellStyle name="Отдельная ячейка-результат 20 2 5" xfId="11392"/>
    <cellStyle name="Отдельная ячейка-результат 20 3" xfId="3188"/>
    <cellStyle name="Отдельная ячейка-результат 20 3 2" xfId="5971"/>
    <cellStyle name="Отдельная ячейка-результат 20 3 2 2" xfId="11400"/>
    <cellStyle name="Отдельная ячейка-результат 20 3 3" xfId="8443"/>
    <cellStyle name="Отдельная ячейка-результат 20 3 3 2" xfId="11401"/>
    <cellStyle name="Отдельная ячейка-результат 20 3 4" xfId="11399"/>
    <cellStyle name="Отдельная ячейка-результат 20 3 5" xfId="14206"/>
    <cellStyle name="Отдельная ячейка-результат 20 4" xfId="4530"/>
    <cellStyle name="Отдельная ячейка-результат 20 4 2" xfId="11402"/>
    <cellStyle name="Отдельная ячейка-результат 20 5" xfId="7633"/>
    <cellStyle name="Отдельная ячейка-результат 20 5 2" xfId="11403"/>
    <cellStyle name="Отдельная ячейка-результат 20 6" xfId="11391"/>
    <cellStyle name="Отдельная ячейка-результат 20 7" xfId="13735"/>
    <cellStyle name="Отдельная ячейка-результат 21" xfId="3189"/>
    <cellStyle name="Отдельная ячейка-результат 21 2" xfId="3190"/>
    <cellStyle name="Отдельная ячейка-результат 21 2 2" xfId="3191"/>
    <cellStyle name="Отдельная ячейка-результат 21 2 2 2" xfId="11407"/>
    <cellStyle name="Отдельная ячейка-результат 21 2 2 3" xfId="11406"/>
    <cellStyle name="Отдельная ячейка-результат 21 2 3" xfId="6650"/>
    <cellStyle name="Отдельная ячейка-результат 21 2 3 2" xfId="11409"/>
    <cellStyle name="Отдельная ячейка-результат 21 2 3 3" xfId="11410"/>
    <cellStyle name="Отдельная ячейка-результат 21 2 3 4" xfId="11408"/>
    <cellStyle name="Отдельная ячейка-результат 21 2 4" xfId="5972"/>
    <cellStyle name="Отдельная ячейка-результат 21 2 4 2" xfId="11411"/>
    <cellStyle name="Отдельная ячейка-результат 21 2 5" xfId="11405"/>
    <cellStyle name="Отдельная ячейка-результат 21 3" xfId="3192"/>
    <cellStyle name="Отдельная ячейка-результат 21 3 2" xfId="5973"/>
    <cellStyle name="Отдельная ячейка-результат 21 3 2 2" xfId="11413"/>
    <cellStyle name="Отдельная ячейка-результат 21 3 3" xfId="8444"/>
    <cellStyle name="Отдельная ячейка-результат 21 3 3 2" xfId="11414"/>
    <cellStyle name="Отдельная ячейка-результат 21 3 4" xfId="11412"/>
    <cellStyle name="Отдельная ячейка-результат 21 3 5" xfId="14207"/>
    <cellStyle name="Отдельная ячейка-результат 21 4" xfId="4531"/>
    <cellStyle name="Отдельная ячейка-результат 21 4 2" xfId="11415"/>
    <cellStyle name="Отдельная ячейка-результат 21 5" xfId="7634"/>
    <cellStyle name="Отдельная ячейка-результат 21 5 2" xfId="11416"/>
    <cellStyle name="Отдельная ячейка-результат 21 6" xfId="11404"/>
    <cellStyle name="Отдельная ячейка-результат 21 7" xfId="13736"/>
    <cellStyle name="Отдельная ячейка-результат 22" xfId="3193"/>
    <cellStyle name="Отдельная ячейка-результат 22 2" xfId="4532"/>
    <cellStyle name="Отдельная ячейка-результат 22 2 2" xfId="11418"/>
    <cellStyle name="Отдельная ячейка-результат 22 3" xfId="11419"/>
    <cellStyle name="Отдельная ячейка-результат 22 4" xfId="11417"/>
    <cellStyle name="Отдельная ячейка-результат 23" xfId="3194"/>
    <cellStyle name="Отдельная ячейка-результат 23 2" xfId="4533"/>
    <cellStyle name="Отдельная ячейка-результат 23 2 2" xfId="11421"/>
    <cellStyle name="Отдельная ячейка-результат 23 3" xfId="11422"/>
    <cellStyle name="Отдельная ячейка-результат 23 4" xfId="11420"/>
    <cellStyle name="Отдельная ячейка-результат 24" xfId="3195"/>
    <cellStyle name="Отдельная ячейка-результат 24 2" xfId="5974"/>
    <cellStyle name="Отдельная ячейка-результат 24 2 2" xfId="11424"/>
    <cellStyle name="Отдельная ячейка-результат 24 3" xfId="11425"/>
    <cellStyle name="Отдельная ячейка-результат 24 4" xfId="11423"/>
    <cellStyle name="Отдельная ячейка-результат 25" xfId="3196"/>
    <cellStyle name="Отдельная ячейка-результат 25 2" xfId="5975"/>
    <cellStyle name="Отдельная ячейка-результат 25 2 2" xfId="11427"/>
    <cellStyle name="Отдельная ячейка-результат 25 3" xfId="11428"/>
    <cellStyle name="Отдельная ячейка-результат 25 4" xfId="11426"/>
    <cellStyle name="Отдельная ячейка-результат 26" xfId="3197"/>
    <cellStyle name="Отдельная ячейка-результат 26 2" xfId="5976"/>
    <cellStyle name="Отдельная ячейка-результат 26 2 2" xfId="11430"/>
    <cellStyle name="Отдельная ячейка-результат 26 3" xfId="11431"/>
    <cellStyle name="Отдельная ячейка-результат 26 4" xfId="11429"/>
    <cellStyle name="Отдельная ячейка-результат 27" xfId="3198"/>
    <cellStyle name="Отдельная ячейка-результат 27 2" xfId="5977"/>
    <cellStyle name="Отдельная ячейка-результат 27 2 2" xfId="11433"/>
    <cellStyle name="Отдельная ячейка-результат 27 3" xfId="11434"/>
    <cellStyle name="Отдельная ячейка-результат 27 4" xfId="11432"/>
    <cellStyle name="Отдельная ячейка-результат 28" xfId="3199"/>
    <cellStyle name="Отдельная ячейка-результат 28 2" xfId="5978"/>
    <cellStyle name="Отдельная ячейка-результат 28 2 2" xfId="11436"/>
    <cellStyle name="Отдельная ячейка-результат 28 3" xfId="11437"/>
    <cellStyle name="Отдельная ячейка-результат 28 4" xfId="11435"/>
    <cellStyle name="Отдельная ячейка-результат 29" xfId="3200"/>
    <cellStyle name="Отдельная ячейка-результат 29 2" xfId="5979"/>
    <cellStyle name="Отдельная ячейка-результат 29 2 2" xfId="11439"/>
    <cellStyle name="Отдельная ячейка-результат 29 3" xfId="11440"/>
    <cellStyle name="Отдельная ячейка-результат 29 4" xfId="11438"/>
    <cellStyle name="Отдельная ячейка-результат 3" xfId="3201"/>
    <cellStyle name="Отдельная ячейка-результат 3 2" xfId="3202"/>
    <cellStyle name="Отдельная ячейка-результат 3 2 2" xfId="3203"/>
    <cellStyle name="Отдельная ячейка-результат 3 2 2 2" xfId="11444"/>
    <cellStyle name="Отдельная ячейка-результат 3 2 2 3" xfId="11443"/>
    <cellStyle name="Отдельная ячейка-результат 3 2 3" xfId="6651"/>
    <cellStyle name="Отдельная ячейка-результат 3 2 3 2" xfId="8919"/>
    <cellStyle name="Отдельная ячейка-результат 3 2 3 2 2" xfId="11446"/>
    <cellStyle name="Отдельная ячейка-результат 3 2 3 3" xfId="11447"/>
    <cellStyle name="Отдельная ячейка-результат 3 2 3 4" xfId="11445"/>
    <cellStyle name="Отдельная ячейка-результат 3 2 3 5" xfId="14496"/>
    <cellStyle name="Отдельная ячейка-результат 3 2 4" xfId="5981"/>
    <cellStyle name="Отдельная ячейка-результат 3 2 4 2" xfId="11448"/>
    <cellStyle name="Отдельная ячейка-результат 3 2 5" xfId="8448"/>
    <cellStyle name="Отдельная ячейка-результат 3 2 6" xfId="11442"/>
    <cellStyle name="Отдельная ячейка-результат 3 2 7" xfId="14208"/>
    <cellStyle name="Отдельная ячейка-результат 3 3" xfId="3204"/>
    <cellStyle name="Отдельная ячейка-результат 3 3 2" xfId="5982"/>
    <cellStyle name="Отдельная ячейка-результат 3 3 2 2" xfId="11450"/>
    <cellStyle name="Отдельная ячейка-результат 3 3 3" xfId="8449"/>
    <cellStyle name="Отдельная ячейка-результат 3 3 3 2" xfId="11451"/>
    <cellStyle name="Отдельная ячейка-результат 3 3 4" xfId="11449"/>
    <cellStyle name="Отдельная ячейка-результат 3 3 5" xfId="14209"/>
    <cellStyle name="Отдельная ячейка-результат 3 4" xfId="5980"/>
    <cellStyle name="Отдельная ячейка-результат 3 4 2" xfId="11453"/>
    <cellStyle name="Отдельная ячейка-результат 3 4 3" xfId="11454"/>
    <cellStyle name="Отдельная ячейка-результат 3 4 4" xfId="11455"/>
    <cellStyle name="Отдельная ячейка-результат 3 4 5" xfId="11452"/>
    <cellStyle name="Отдельная ячейка-результат 3 5" xfId="4534"/>
    <cellStyle name="Отдельная ячейка-результат 3 5 2" xfId="11456"/>
    <cellStyle name="Отдельная ячейка-результат 3 6" xfId="7635"/>
    <cellStyle name="Отдельная ячейка-результат 3 7" xfId="11441"/>
    <cellStyle name="Отдельная ячейка-результат 3 8" xfId="13737"/>
    <cellStyle name="Отдельная ячейка-результат 30" xfId="3205"/>
    <cellStyle name="Отдельная ячейка-результат 30 2" xfId="5983"/>
    <cellStyle name="Отдельная ячейка-результат 30 2 2" xfId="11458"/>
    <cellStyle name="Отдельная ячейка-результат 30 3" xfId="11459"/>
    <cellStyle name="Отдельная ячейка-результат 30 4" xfId="11457"/>
    <cellStyle name="Отдельная ячейка-результат 31" xfId="3206"/>
    <cellStyle name="Отдельная ячейка-результат 31 2" xfId="5984"/>
    <cellStyle name="Отдельная ячейка-результат 31 2 2" xfId="11461"/>
    <cellStyle name="Отдельная ячейка-результат 31 3" xfId="11462"/>
    <cellStyle name="Отдельная ячейка-результат 31 4" xfId="11460"/>
    <cellStyle name="Отдельная ячейка-результат 32" xfId="3207"/>
    <cellStyle name="Отдельная ячейка-результат 32 2" xfId="5985"/>
    <cellStyle name="Отдельная ячейка-результат 32 2 2" xfId="11464"/>
    <cellStyle name="Отдельная ячейка-результат 32 3" xfId="11465"/>
    <cellStyle name="Отдельная ячейка-результат 32 4" xfId="11463"/>
    <cellStyle name="Отдельная ячейка-результат 33" xfId="3208"/>
    <cellStyle name="Отдельная ячейка-результат 33 2" xfId="5986"/>
    <cellStyle name="Отдельная ячейка-результат 33 2 2" xfId="11467"/>
    <cellStyle name="Отдельная ячейка-результат 33 3" xfId="11468"/>
    <cellStyle name="Отдельная ячейка-результат 33 4" xfId="11466"/>
    <cellStyle name="Отдельная ячейка-результат 34" xfId="3209"/>
    <cellStyle name="Отдельная ячейка-результат 34 2" xfId="5987"/>
    <cellStyle name="Отдельная ячейка-результат 34 2 2" xfId="11470"/>
    <cellStyle name="Отдельная ячейка-результат 34 3" xfId="11471"/>
    <cellStyle name="Отдельная ячейка-результат 34 4" xfId="11469"/>
    <cellStyle name="Отдельная ячейка-результат 35" xfId="3210"/>
    <cellStyle name="Отдельная ячейка-результат 35 2" xfId="5988"/>
    <cellStyle name="Отдельная ячейка-результат 35 2 2" xfId="11473"/>
    <cellStyle name="Отдельная ячейка-результат 35 3" xfId="11474"/>
    <cellStyle name="Отдельная ячейка-результат 35 4" xfId="11472"/>
    <cellStyle name="Отдельная ячейка-результат 36" xfId="3211"/>
    <cellStyle name="Отдельная ячейка-результат 36 2" xfId="5989"/>
    <cellStyle name="Отдельная ячейка-результат 36 2 2" xfId="11476"/>
    <cellStyle name="Отдельная ячейка-результат 36 3" xfId="11477"/>
    <cellStyle name="Отдельная ячейка-результат 36 4" xfId="11475"/>
    <cellStyle name="Отдельная ячейка-результат 37" xfId="3212"/>
    <cellStyle name="Отдельная ячейка-результат 37 2" xfId="5990"/>
    <cellStyle name="Отдельная ячейка-результат 37 2 2" xfId="11479"/>
    <cellStyle name="Отдельная ячейка-результат 37 3" xfId="11480"/>
    <cellStyle name="Отдельная ячейка-результат 37 4" xfId="11478"/>
    <cellStyle name="Отдельная ячейка-результат 38" xfId="3213"/>
    <cellStyle name="Отдельная ячейка-результат 38 2" xfId="5991"/>
    <cellStyle name="Отдельная ячейка-результат 38 2 2" xfId="11482"/>
    <cellStyle name="Отдельная ячейка-результат 38 3" xfId="11483"/>
    <cellStyle name="Отдельная ячейка-результат 38 4" xfId="11481"/>
    <cellStyle name="Отдельная ячейка-результат 39" xfId="3214"/>
    <cellStyle name="Отдельная ячейка-результат 39 2" xfId="5992"/>
    <cellStyle name="Отдельная ячейка-результат 39 2 2" xfId="11485"/>
    <cellStyle name="Отдельная ячейка-результат 39 3" xfId="11486"/>
    <cellStyle name="Отдельная ячейка-результат 39 4" xfId="11484"/>
    <cellStyle name="Отдельная ячейка-результат 4" xfId="3215"/>
    <cellStyle name="Отдельная ячейка-результат 4 2" xfId="3216"/>
    <cellStyle name="Отдельная ячейка-результат 4 2 2" xfId="3217"/>
    <cellStyle name="Отдельная ячейка-результат 4 2 2 2" xfId="11490"/>
    <cellStyle name="Отдельная ячейка-результат 4 2 2 3" xfId="11489"/>
    <cellStyle name="Отдельная ячейка-результат 4 2 3" xfId="6652"/>
    <cellStyle name="Отдельная ячейка-результат 4 2 3 2" xfId="8920"/>
    <cellStyle name="Отдельная ячейка-результат 4 2 3 2 2" xfId="11492"/>
    <cellStyle name="Отдельная ячейка-результат 4 2 3 3" xfId="11493"/>
    <cellStyle name="Отдельная ячейка-результат 4 2 3 4" xfId="11491"/>
    <cellStyle name="Отдельная ячейка-результат 4 2 3 5" xfId="14497"/>
    <cellStyle name="Отдельная ячейка-результат 4 2 4" xfId="5994"/>
    <cellStyle name="Отдельная ячейка-результат 4 2 4 2" xfId="11494"/>
    <cellStyle name="Отдельная ячейка-результат 4 2 5" xfId="8452"/>
    <cellStyle name="Отдельная ячейка-результат 4 2 6" xfId="11488"/>
    <cellStyle name="Отдельная ячейка-результат 4 2 7" xfId="14210"/>
    <cellStyle name="Отдельная ячейка-результат 4 3" xfId="3218"/>
    <cellStyle name="Отдельная ячейка-результат 4 3 2" xfId="5995"/>
    <cellStyle name="Отдельная ячейка-результат 4 3 2 2" xfId="11496"/>
    <cellStyle name="Отдельная ячейка-результат 4 3 3" xfId="8453"/>
    <cellStyle name="Отдельная ячейка-результат 4 3 3 2" xfId="11497"/>
    <cellStyle name="Отдельная ячейка-результат 4 3 4" xfId="11495"/>
    <cellStyle name="Отдельная ячейка-результат 4 3 5" xfId="14211"/>
    <cellStyle name="Отдельная ячейка-результат 4 4" xfId="5993"/>
    <cellStyle name="Отдельная ячейка-результат 4 4 2" xfId="11499"/>
    <cellStyle name="Отдельная ячейка-результат 4 4 3" xfId="11500"/>
    <cellStyle name="Отдельная ячейка-результат 4 4 4" xfId="11501"/>
    <cellStyle name="Отдельная ячейка-результат 4 4 5" xfId="11498"/>
    <cellStyle name="Отдельная ячейка-результат 4 5" xfId="4535"/>
    <cellStyle name="Отдельная ячейка-результат 4 5 2" xfId="11502"/>
    <cellStyle name="Отдельная ячейка-результат 4 6" xfId="7636"/>
    <cellStyle name="Отдельная ячейка-результат 4 7" xfId="11487"/>
    <cellStyle name="Отдельная ячейка-результат 4 8" xfId="13738"/>
    <cellStyle name="Отдельная ячейка-результат 40" xfId="3219"/>
    <cellStyle name="Отдельная ячейка-результат 40 2" xfId="5996"/>
    <cellStyle name="Отдельная ячейка-результат 40 2 2" xfId="11504"/>
    <cellStyle name="Отдельная ячейка-результат 40 3" xfId="11505"/>
    <cellStyle name="Отдельная ячейка-результат 40 4" xfId="11503"/>
    <cellStyle name="Отдельная ячейка-результат 41" xfId="3220"/>
    <cellStyle name="Отдельная ячейка-результат 41 2" xfId="5997"/>
    <cellStyle name="Отдельная ячейка-результат 41 2 2" xfId="11507"/>
    <cellStyle name="Отдельная ячейка-результат 41 3" xfId="11508"/>
    <cellStyle name="Отдельная ячейка-результат 41 4" xfId="11506"/>
    <cellStyle name="Отдельная ячейка-результат 42" xfId="3221"/>
    <cellStyle name="Отдельная ячейка-результат 42 2" xfId="5998"/>
    <cellStyle name="Отдельная ячейка-результат 42 2 2" xfId="11510"/>
    <cellStyle name="Отдельная ячейка-результат 42 3" xfId="11511"/>
    <cellStyle name="Отдельная ячейка-результат 42 4" xfId="11509"/>
    <cellStyle name="Отдельная ячейка-результат 43" xfId="3222"/>
    <cellStyle name="Отдельная ячейка-результат 43 2" xfId="5999"/>
    <cellStyle name="Отдельная ячейка-результат 43 2 2" xfId="11513"/>
    <cellStyle name="Отдельная ячейка-результат 43 3" xfId="11514"/>
    <cellStyle name="Отдельная ячейка-результат 43 4" xfId="11512"/>
    <cellStyle name="Отдельная ячейка-результат 44" xfId="3223"/>
    <cellStyle name="Отдельная ячейка-результат 44 2" xfId="6000"/>
    <cellStyle name="Отдельная ячейка-результат 44 2 2" xfId="11516"/>
    <cellStyle name="Отдельная ячейка-результат 44 3" xfId="11517"/>
    <cellStyle name="Отдельная ячейка-результат 44 4" xfId="11515"/>
    <cellStyle name="Отдельная ячейка-результат 45" xfId="3224"/>
    <cellStyle name="Отдельная ячейка-результат 45 2" xfId="6001"/>
    <cellStyle name="Отдельная ячейка-результат 45 2 2" xfId="11519"/>
    <cellStyle name="Отдельная ячейка-результат 45 3" xfId="11520"/>
    <cellStyle name="Отдельная ячейка-результат 45 4" xfId="11518"/>
    <cellStyle name="Отдельная ячейка-результат 46" xfId="3225"/>
    <cellStyle name="Отдельная ячейка-результат 46 2" xfId="6002"/>
    <cellStyle name="Отдельная ячейка-результат 46 2 2" xfId="11522"/>
    <cellStyle name="Отдельная ячейка-результат 46 3" xfId="11523"/>
    <cellStyle name="Отдельная ячейка-результат 46 4" xfId="11521"/>
    <cellStyle name="Отдельная ячейка-результат 47" xfId="3226"/>
    <cellStyle name="Отдельная ячейка-результат 47 2" xfId="6003"/>
    <cellStyle name="Отдельная ячейка-результат 47 2 2" xfId="11525"/>
    <cellStyle name="Отдельная ячейка-результат 47 3" xfId="11526"/>
    <cellStyle name="Отдельная ячейка-результат 47 4" xfId="11524"/>
    <cellStyle name="Отдельная ячейка-результат 48" xfId="3227"/>
    <cellStyle name="Отдельная ячейка-результат 48 2" xfId="6004"/>
    <cellStyle name="Отдельная ячейка-результат 48 2 2" xfId="11528"/>
    <cellStyle name="Отдельная ячейка-результат 48 3" xfId="11529"/>
    <cellStyle name="Отдельная ячейка-результат 48 4" xfId="11527"/>
    <cellStyle name="Отдельная ячейка-результат 49" xfId="3228"/>
    <cellStyle name="Отдельная ячейка-результат 49 2" xfId="6005"/>
    <cellStyle name="Отдельная ячейка-результат 49 2 2" xfId="11531"/>
    <cellStyle name="Отдельная ячейка-результат 49 3" xfId="11532"/>
    <cellStyle name="Отдельная ячейка-результат 49 4" xfId="11530"/>
    <cellStyle name="Отдельная ячейка-результат 5" xfId="3229"/>
    <cellStyle name="Отдельная ячейка-результат 5 2" xfId="3230"/>
    <cellStyle name="Отдельная ячейка-результат 5 2 2" xfId="3231"/>
    <cellStyle name="Отдельная ячейка-результат 5 2 2 2" xfId="11536"/>
    <cellStyle name="Отдельная ячейка-результат 5 2 2 3" xfId="11535"/>
    <cellStyle name="Отдельная ячейка-результат 5 2 3" xfId="6653"/>
    <cellStyle name="Отдельная ячейка-результат 5 2 3 2" xfId="8921"/>
    <cellStyle name="Отдельная ячейка-результат 5 2 3 2 2" xfId="11538"/>
    <cellStyle name="Отдельная ячейка-результат 5 2 3 3" xfId="11539"/>
    <cellStyle name="Отдельная ячейка-результат 5 2 3 4" xfId="11537"/>
    <cellStyle name="Отдельная ячейка-результат 5 2 3 5" xfId="14498"/>
    <cellStyle name="Отдельная ячейка-результат 5 2 4" xfId="6007"/>
    <cellStyle name="Отдельная ячейка-результат 5 2 4 2" xfId="11540"/>
    <cellStyle name="Отдельная ячейка-результат 5 2 5" xfId="8455"/>
    <cellStyle name="Отдельная ячейка-результат 5 2 6" xfId="11534"/>
    <cellStyle name="Отдельная ячейка-результат 5 2 7" xfId="14212"/>
    <cellStyle name="Отдельная ячейка-результат 5 3" xfId="3232"/>
    <cellStyle name="Отдельная ячейка-результат 5 3 2" xfId="6008"/>
    <cellStyle name="Отдельная ячейка-результат 5 3 2 2" xfId="11542"/>
    <cellStyle name="Отдельная ячейка-результат 5 3 3" xfId="8456"/>
    <cellStyle name="Отдельная ячейка-результат 5 3 3 2" xfId="11543"/>
    <cellStyle name="Отдельная ячейка-результат 5 3 4" xfId="11541"/>
    <cellStyle name="Отдельная ячейка-результат 5 3 5" xfId="14213"/>
    <cellStyle name="Отдельная ячейка-результат 5 4" xfId="6006"/>
    <cellStyle name="Отдельная ячейка-результат 5 4 2" xfId="11545"/>
    <cellStyle name="Отдельная ячейка-результат 5 4 3" xfId="11546"/>
    <cellStyle name="Отдельная ячейка-результат 5 4 4" xfId="11547"/>
    <cellStyle name="Отдельная ячейка-результат 5 4 5" xfId="11544"/>
    <cellStyle name="Отдельная ячейка-результат 5 5" xfId="4536"/>
    <cellStyle name="Отдельная ячейка-результат 5 5 2" xfId="11548"/>
    <cellStyle name="Отдельная ячейка-результат 5 6" xfId="7637"/>
    <cellStyle name="Отдельная ячейка-результат 5 7" xfId="11533"/>
    <cellStyle name="Отдельная ячейка-результат 5 8" xfId="13739"/>
    <cellStyle name="Отдельная ячейка-результат 50" xfId="3233"/>
    <cellStyle name="Отдельная ячейка-результат 50 2" xfId="6009"/>
    <cellStyle name="Отдельная ячейка-результат 50 2 2" xfId="11550"/>
    <cellStyle name="Отдельная ячейка-результат 50 3" xfId="11551"/>
    <cellStyle name="Отдельная ячейка-результат 50 4" xfId="11549"/>
    <cellStyle name="Отдельная ячейка-результат 51" xfId="3234"/>
    <cellStyle name="Отдельная ячейка-результат 51 2" xfId="6010"/>
    <cellStyle name="Отдельная ячейка-результат 51 2 2" xfId="11553"/>
    <cellStyle name="Отдельная ячейка-результат 51 3" xfId="11554"/>
    <cellStyle name="Отдельная ячейка-результат 51 4" xfId="11552"/>
    <cellStyle name="Отдельная ячейка-результат 52" xfId="3235"/>
    <cellStyle name="Отдельная ячейка-результат 52 2" xfId="6011"/>
    <cellStyle name="Отдельная ячейка-результат 52 2 2" xfId="11556"/>
    <cellStyle name="Отдельная ячейка-результат 52 3" xfId="11557"/>
    <cellStyle name="Отдельная ячейка-результат 52 4" xfId="11555"/>
    <cellStyle name="Отдельная ячейка-результат 53" xfId="3236"/>
    <cellStyle name="Отдельная ячейка-результат 53 2" xfId="6012"/>
    <cellStyle name="Отдельная ячейка-результат 53 2 2" xfId="11559"/>
    <cellStyle name="Отдельная ячейка-результат 53 3" xfId="11560"/>
    <cellStyle name="Отдельная ячейка-результат 53 4" xfId="11558"/>
    <cellStyle name="Отдельная ячейка-результат 54" xfId="3237"/>
    <cellStyle name="Отдельная ячейка-результат 54 2" xfId="6013"/>
    <cellStyle name="Отдельная ячейка-результат 54 2 2" xfId="11562"/>
    <cellStyle name="Отдельная ячейка-результат 54 3" xfId="11563"/>
    <cellStyle name="Отдельная ячейка-результат 54 4" xfId="11561"/>
    <cellStyle name="Отдельная ячейка-результат 55" xfId="3238"/>
    <cellStyle name="Отдельная ячейка-результат 55 2" xfId="6014"/>
    <cellStyle name="Отдельная ячейка-результат 55 2 2" xfId="11565"/>
    <cellStyle name="Отдельная ячейка-результат 55 3" xfId="11566"/>
    <cellStyle name="Отдельная ячейка-результат 55 4" xfId="11564"/>
    <cellStyle name="Отдельная ячейка-результат 56" xfId="3239"/>
    <cellStyle name="Отдельная ячейка-результат 56 2" xfId="6015"/>
    <cellStyle name="Отдельная ячейка-результат 56 2 2" xfId="11568"/>
    <cellStyle name="Отдельная ячейка-результат 56 3" xfId="11569"/>
    <cellStyle name="Отдельная ячейка-результат 56 4" xfId="11567"/>
    <cellStyle name="Отдельная ячейка-результат 57" xfId="3240"/>
    <cellStyle name="Отдельная ячейка-результат 57 2" xfId="6016"/>
    <cellStyle name="Отдельная ячейка-результат 57 2 2" xfId="11571"/>
    <cellStyle name="Отдельная ячейка-результат 57 3" xfId="11572"/>
    <cellStyle name="Отдельная ячейка-результат 57 4" xfId="11570"/>
    <cellStyle name="Отдельная ячейка-результат 58" xfId="3241"/>
    <cellStyle name="Отдельная ячейка-результат 58 2" xfId="6017"/>
    <cellStyle name="Отдельная ячейка-результат 58 2 2" xfId="11574"/>
    <cellStyle name="Отдельная ячейка-результат 58 3" xfId="11575"/>
    <cellStyle name="Отдельная ячейка-результат 58 4" xfId="11573"/>
    <cellStyle name="Отдельная ячейка-результат 59" xfId="3242"/>
    <cellStyle name="Отдельная ячейка-результат 59 2" xfId="6018"/>
    <cellStyle name="Отдельная ячейка-результат 59 2 2" xfId="11577"/>
    <cellStyle name="Отдельная ячейка-результат 59 3" xfId="11578"/>
    <cellStyle name="Отдельная ячейка-результат 59 4" xfId="11576"/>
    <cellStyle name="Отдельная ячейка-результат 6" xfId="3243"/>
    <cellStyle name="Отдельная ячейка-результат 6 2" xfId="3244"/>
    <cellStyle name="Отдельная ячейка-результат 6 2 2" xfId="3245"/>
    <cellStyle name="Отдельная ячейка-результат 6 2 2 2" xfId="11582"/>
    <cellStyle name="Отдельная ячейка-результат 6 2 2 3" xfId="11581"/>
    <cellStyle name="Отдельная ячейка-результат 6 2 3" xfId="6654"/>
    <cellStyle name="Отдельная ячейка-результат 6 2 3 2" xfId="8922"/>
    <cellStyle name="Отдельная ячейка-результат 6 2 3 2 2" xfId="11584"/>
    <cellStyle name="Отдельная ячейка-результат 6 2 3 3" xfId="11585"/>
    <cellStyle name="Отдельная ячейка-результат 6 2 3 4" xfId="11583"/>
    <cellStyle name="Отдельная ячейка-результат 6 2 3 5" xfId="14499"/>
    <cellStyle name="Отдельная ячейка-результат 6 2 4" xfId="6020"/>
    <cellStyle name="Отдельная ячейка-результат 6 2 4 2" xfId="11586"/>
    <cellStyle name="Отдельная ячейка-результат 6 2 5" xfId="8460"/>
    <cellStyle name="Отдельная ячейка-результат 6 2 6" xfId="11580"/>
    <cellStyle name="Отдельная ячейка-результат 6 2 7" xfId="14214"/>
    <cellStyle name="Отдельная ячейка-результат 6 3" xfId="3246"/>
    <cellStyle name="Отдельная ячейка-результат 6 3 2" xfId="6021"/>
    <cellStyle name="Отдельная ячейка-результат 6 3 2 2" xfId="11588"/>
    <cellStyle name="Отдельная ячейка-результат 6 3 3" xfId="8462"/>
    <cellStyle name="Отдельная ячейка-результат 6 3 3 2" xfId="11589"/>
    <cellStyle name="Отдельная ячейка-результат 6 3 4" xfId="11587"/>
    <cellStyle name="Отдельная ячейка-результат 6 3 5" xfId="14215"/>
    <cellStyle name="Отдельная ячейка-результат 6 4" xfId="6019"/>
    <cellStyle name="Отдельная ячейка-результат 6 4 2" xfId="11591"/>
    <cellStyle name="Отдельная ячейка-результат 6 4 3" xfId="11592"/>
    <cellStyle name="Отдельная ячейка-результат 6 4 4" xfId="11593"/>
    <cellStyle name="Отдельная ячейка-результат 6 4 5" xfId="11590"/>
    <cellStyle name="Отдельная ячейка-результат 6 5" xfId="4537"/>
    <cellStyle name="Отдельная ячейка-результат 6 5 2" xfId="11594"/>
    <cellStyle name="Отдельная ячейка-результат 6 6" xfId="7638"/>
    <cellStyle name="Отдельная ячейка-результат 6 7" xfId="11579"/>
    <cellStyle name="Отдельная ячейка-результат 6 8" xfId="13740"/>
    <cellStyle name="Отдельная ячейка-результат 60" xfId="3247"/>
    <cellStyle name="Отдельная ячейка-результат 60 2" xfId="6022"/>
    <cellStyle name="Отдельная ячейка-результат 60 2 2" xfId="11596"/>
    <cellStyle name="Отдельная ячейка-результат 60 3" xfId="11595"/>
    <cellStyle name="Отдельная ячейка-результат 61" xfId="3248"/>
    <cellStyle name="Отдельная ячейка-результат 61 2" xfId="6023"/>
    <cellStyle name="Отдельная ячейка-результат 61 2 2" xfId="11598"/>
    <cellStyle name="Отдельная ячейка-результат 61 3" xfId="11597"/>
    <cellStyle name="Отдельная ячейка-результат 62" xfId="3249"/>
    <cellStyle name="Отдельная ячейка-результат 62 2" xfId="6024"/>
    <cellStyle name="Отдельная ячейка-результат 62 2 2" xfId="11600"/>
    <cellStyle name="Отдельная ячейка-результат 62 3" xfId="11599"/>
    <cellStyle name="Отдельная ячейка-результат 63" xfId="3250"/>
    <cellStyle name="Отдельная ячейка-результат 63 2" xfId="6025"/>
    <cellStyle name="Отдельная ячейка-результат 63 2 2" xfId="11602"/>
    <cellStyle name="Отдельная ячейка-результат 63 3" xfId="11601"/>
    <cellStyle name="Отдельная ячейка-результат 64" xfId="3251"/>
    <cellStyle name="Отдельная ячейка-результат 64 2" xfId="6026"/>
    <cellStyle name="Отдельная ячейка-результат 64 2 2" xfId="11604"/>
    <cellStyle name="Отдельная ячейка-результат 64 3" xfId="11603"/>
    <cellStyle name="Отдельная ячейка-результат 65" xfId="3252"/>
    <cellStyle name="Отдельная ячейка-результат 65 2" xfId="6027"/>
    <cellStyle name="Отдельная ячейка-результат 65 2 2" xfId="11606"/>
    <cellStyle name="Отдельная ячейка-результат 65 3" xfId="11605"/>
    <cellStyle name="Отдельная ячейка-результат 66" xfId="3253"/>
    <cellStyle name="Отдельная ячейка-результат 66 2" xfId="6028"/>
    <cellStyle name="Отдельная ячейка-результат 66 2 2" xfId="11608"/>
    <cellStyle name="Отдельная ячейка-результат 66 3" xfId="11607"/>
    <cellStyle name="Отдельная ячейка-результат 67" xfId="3254"/>
    <cellStyle name="Отдельная ячейка-результат 67 2" xfId="6029"/>
    <cellStyle name="Отдельная ячейка-результат 67 2 2" xfId="11610"/>
    <cellStyle name="Отдельная ячейка-результат 67 3" xfId="11609"/>
    <cellStyle name="Отдельная ячейка-результат 68" xfId="3255"/>
    <cellStyle name="Отдельная ячейка-результат 68 2" xfId="6030"/>
    <cellStyle name="Отдельная ячейка-результат 68 2 2" xfId="11612"/>
    <cellStyle name="Отдельная ячейка-результат 68 3" xfId="11611"/>
    <cellStyle name="Отдельная ячейка-результат 69" xfId="3256"/>
    <cellStyle name="Отдельная ячейка-результат 69 2" xfId="6031"/>
    <cellStyle name="Отдельная ячейка-результат 69 2 2" xfId="11614"/>
    <cellStyle name="Отдельная ячейка-результат 69 3" xfId="11613"/>
    <cellStyle name="Отдельная ячейка-результат 7" xfId="3257"/>
    <cellStyle name="Отдельная ячейка-результат 7 2" xfId="3258"/>
    <cellStyle name="Отдельная ячейка-результат 7 2 2" xfId="3259"/>
    <cellStyle name="Отдельная ячейка-результат 7 2 2 2" xfId="11618"/>
    <cellStyle name="Отдельная ячейка-результат 7 2 2 3" xfId="11617"/>
    <cellStyle name="Отдельная ячейка-результат 7 2 3" xfId="6655"/>
    <cellStyle name="Отдельная ячейка-результат 7 2 3 2" xfId="8923"/>
    <cellStyle name="Отдельная ячейка-результат 7 2 3 2 2" xfId="11620"/>
    <cellStyle name="Отдельная ячейка-результат 7 2 3 3" xfId="11621"/>
    <cellStyle name="Отдельная ячейка-результат 7 2 3 4" xfId="11619"/>
    <cellStyle name="Отдельная ячейка-результат 7 2 3 5" xfId="14500"/>
    <cellStyle name="Отдельная ячейка-результат 7 2 4" xfId="6033"/>
    <cellStyle name="Отдельная ячейка-результат 7 2 4 2" xfId="11622"/>
    <cellStyle name="Отдельная ячейка-результат 7 2 5" xfId="8465"/>
    <cellStyle name="Отдельная ячейка-результат 7 2 6" xfId="11616"/>
    <cellStyle name="Отдельная ячейка-результат 7 2 7" xfId="14216"/>
    <cellStyle name="Отдельная ячейка-результат 7 3" xfId="3260"/>
    <cellStyle name="Отдельная ячейка-результат 7 3 2" xfId="6034"/>
    <cellStyle name="Отдельная ячейка-результат 7 3 2 2" xfId="11624"/>
    <cellStyle name="Отдельная ячейка-результат 7 3 3" xfId="8467"/>
    <cellStyle name="Отдельная ячейка-результат 7 3 3 2" xfId="11625"/>
    <cellStyle name="Отдельная ячейка-результат 7 3 4" xfId="11623"/>
    <cellStyle name="Отдельная ячейка-результат 7 3 5" xfId="14217"/>
    <cellStyle name="Отдельная ячейка-результат 7 4" xfId="6032"/>
    <cellStyle name="Отдельная ячейка-результат 7 4 2" xfId="11627"/>
    <cellStyle name="Отдельная ячейка-результат 7 4 3" xfId="11628"/>
    <cellStyle name="Отдельная ячейка-результат 7 4 4" xfId="11629"/>
    <cellStyle name="Отдельная ячейка-результат 7 4 5" xfId="11626"/>
    <cellStyle name="Отдельная ячейка-результат 7 5" xfId="4538"/>
    <cellStyle name="Отдельная ячейка-результат 7 5 2" xfId="11630"/>
    <cellStyle name="Отдельная ячейка-результат 7 6" xfId="7639"/>
    <cellStyle name="Отдельная ячейка-результат 7 7" xfId="11615"/>
    <cellStyle name="Отдельная ячейка-результат 7 8" xfId="13741"/>
    <cellStyle name="Отдельная ячейка-результат 70" xfId="3261"/>
    <cellStyle name="Отдельная ячейка-результат 70 2" xfId="6035"/>
    <cellStyle name="Отдельная ячейка-результат 70 2 2" xfId="11632"/>
    <cellStyle name="Отдельная ячейка-результат 70 3" xfId="11631"/>
    <cellStyle name="Отдельная ячейка-результат 71" xfId="3262"/>
    <cellStyle name="Отдельная ячейка-результат 71 2" xfId="6036"/>
    <cellStyle name="Отдельная ячейка-результат 71 2 2" xfId="11634"/>
    <cellStyle name="Отдельная ячейка-результат 71 3" xfId="11633"/>
    <cellStyle name="Отдельная ячейка-результат 72" xfId="3263"/>
    <cellStyle name="Отдельная ячейка-результат 72 2" xfId="6037"/>
    <cellStyle name="Отдельная ячейка-результат 72 2 2" xfId="11636"/>
    <cellStyle name="Отдельная ячейка-результат 72 3" xfId="11635"/>
    <cellStyle name="Отдельная ячейка-результат 73" xfId="3264"/>
    <cellStyle name="Отдельная ячейка-результат 73 2" xfId="6038"/>
    <cellStyle name="Отдельная ячейка-результат 73 2 2" xfId="11638"/>
    <cellStyle name="Отдельная ячейка-результат 73 3" xfId="11637"/>
    <cellStyle name="Отдельная ячейка-результат 74" xfId="3265"/>
    <cellStyle name="Отдельная ячейка-результат 74 2" xfId="6039"/>
    <cellStyle name="Отдельная ячейка-результат 74 2 2" xfId="11640"/>
    <cellStyle name="Отдельная ячейка-результат 74 3" xfId="11639"/>
    <cellStyle name="Отдельная ячейка-результат 75" xfId="3266"/>
    <cellStyle name="Отдельная ячейка-результат 75 2" xfId="6040"/>
    <cellStyle name="Отдельная ячейка-результат 75 2 2" xfId="11642"/>
    <cellStyle name="Отдельная ячейка-результат 75 3" xfId="11641"/>
    <cellStyle name="Отдельная ячейка-результат 76" xfId="3267"/>
    <cellStyle name="Отдельная ячейка-результат 76 2" xfId="6041"/>
    <cellStyle name="Отдельная ячейка-результат 76 2 2" xfId="11644"/>
    <cellStyle name="Отдельная ячейка-результат 76 3" xfId="11643"/>
    <cellStyle name="Отдельная ячейка-результат 77" xfId="3268"/>
    <cellStyle name="Отдельная ячейка-результат 77 2" xfId="6042"/>
    <cellStyle name="Отдельная ячейка-результат 77 2 2" xfId="11646"/>
    <cellStyle name="Отдельная ячейка-результат 77 3" xfId="11645"/>
    <cellStyle name="Отдельная ячейка-результат 78" xfId="9391"/>
    <cellStyle name="Отдельная ячейка-результат 78 2" xfId="11647"/>
    <cellStyle name="Отдельная ячейка-результат 79" xfId="9394"/>
    <cellStyle name="Отдельная ячейка-результат 79 2" xfId="11648"/>
    <cellStyle name="Отдельная ячейка-результат 8" xfId="3269"/>
    <cellStyle name="Отдельная ячейка-результат 8 2" xfId="3270"/>
    <cellStyle name="Отдельная ячейка-результат 8 2 2" xfId="3271"/>
    <cellStyle name="Отдельная ячейка-результат 8 2 2 2" xfId="11652"/>
    <cellStyle name="Отдельная ячейка-результат 8 2 2 3" xfId="11651"/>
    <cellStyle name="Отдельная ячейка-результат 8 2 3" xfId="6656"/>
    <cellStyle name="Отдельная ячейка-результат 8 2 3 2" xfId="8924"/>
    <cellStyle name="Отдельная ячейка-результат 8 2 3 2 2" xfId="11654"/>
    <cellStyle name="Отдельная ячейка-результат 8 2 3 3" xfId="11655"/>
    <cellStyle name="Отдельная ячейка-результат 8 2 3 4" xfId="11653"/>
    <cellStyle name="Отдельная ячейка-результат 8 2 3 5" xfId="14501"/>
    <cellStyle name="Отдельная ячейка-результат 8 2 4" xfId="6044"/>
    <cellStyle name="Отдельная ячейка-результат 8 2 4 2" xfId="11656"/>
    <cellStyle name="Отдельная ячейка-результат 8 2 5" xfId="8471"/>
    <cellStyle name="Отдельная ячейка-результат 8 2 6" xfId="11650"/>
    <cellStyle name="Отдельная ячейка-результат 8 2 7" xfId="14218"/>
    <cellStyle name="Отдельная ячейка-результат 8 3" xfId="3272"/>
    <cellStyle name="Отдельная ячейка-результат 8 3 2" xfId="6045"/>
    <cellStyle name="Отдельная ячейка-результат 8 3 2 2" xfId="11658"/>
    <cellStyle name="Отдельная ячейка-результат 8 3 3" xfId="8473"/>
    <cellStyle name="Отдельная ячейка-результат 8 3 3 2" xfId="11659"/>
    <cellStyle name="Отдельная ячейка-результат 8 3 4" xfId="11657"/>
    <cellStyle name="Отдельная ячейка-результат 8 3 5" xfId="14219"/>
    <cellStyle name="Отдельная ячейка-результат 8 4" xfId="6043"/>
    <cellStyle name="Отдельная ячейка-результат 8 4 2" xfId="11661"/>
    <cellStyle name="Отдельная ячейка-результат 8 4 3" xfId="11662"/>
    <cellStyle name="Отдельная ячейка-результат 8 4 4" xfId="11663"/>
    <cellStyle name="Отдельная ячейка-результат 8 4 5" xfId="11660"/>
    <cellStyle name="Отдельная ячейка-результат 8 5" xfId="4539"/>
    <cellStyle name="Отдельная ячейка-результат 8 5 2" xfId="11664"/>
    <cellStyle name="Отдельная ячейка-результат 8 6" xfId="7640"/>
    <cellStyle name="Отдельная ячейка-результат 8 7" xfId="11649"/>
    <cellStyle name="Отдельная ячейка-результат 8 8" xfId="13742"/>
    <cellStyle name="Отдельная ячейка-результат 80" xfId="9287"/>
    <cellStyle name="Отдельная ячейка-результат 80 2" xfId="11665"/>
    <cellStyle name="Отдельная ячейка-результат 81" xfId="11666"/>
    <cellStyle name="Отдельная ячейка-результат 82" xfId="11667"/>
    <cellStyle name="Отдельная ячейка-результат 83" xfId="11668"/>
    <cellStyle name="Отдельная ячейка-результат 84" xfId="11669"/>
    <cellStyle name="Отдельная ячейка-результат 85" xfId="11670"/>
    <cellStyle name="Отдельная ячейка-результат 86" xfId="11671"/>
    <cellStyle name="Отдельная ячейка-результат 87" xfId="11672"/>
    <cellStyle name="Отдельная ячейка-результат 88" xfId="11673"/>
    <cellStyle name="Отдельная ячейка-результат 89" xfId="11674"/>
    <cellStyle name="Отдельная ячейка-результат 9" xfId="3273"/>
    <cellStyle name="Отдельная ячейка-результат 9 2" xfId="3274"/>
    <cellStyle name="Отдельная ячейка-результат 9 2 2" xfId="3275"/>
    <cellStyle name="Отдельная ячейка-результат 9 2 2 2" xfId="11678"/>
    <cellStyle name="Отдельная ячейка-результат 9 2 2 3" xfId="11677"/>
    <cellStyle name="Отдельная ячейка-результат 9 2 3" xfId="6657"/>
    <cellStyle name="Отдельная ячейка-результат 9 2 3 2" xfId="11680"/>
    <cellStyle name="Отдельная ячейка-результат 9 2 3 3" xfId="11681"/>
    <cellStyle name="Отдельная ячейка-результат 9 2 3 4" xfId="11679"/>
    <cellStyle name="Отдельная ячейка-результат 9 2 4" xfId="6046"/>
    <cellStyle name="Отдельная ячейка-результат 9 2 4 2" xfId="11682"/>
    <cellStyle name="Отдельная ячейка-результат 9 2 5" xfId="11676"/>
    <cellStyle name="Отдельная ячейка-результат 9 3" xfId="3276"/>
    <cellStyle name="Отдельная ячейка-результат 9 3 2" xfId="6047"/>
    <cellStyle name="Отдельная ячейка-результат 9 3 2 2" xfId="11684"/>
    <cellStyle name="Отдельная ячейка-результат 9 3 3" xfId="8475"/>
    <cellStyle name="Отдельная ячейка-результат 9 3 3 2" xfId="11685"/>
    <cellStyle name="Отдельная ячейка-результат 9 3 4" xfId="11683"/>
    <cellStyle name="Отдельная ячейка-результат 9 3 5" xfId="14220"/>
    <cellStyle name="Отдельная ячейка-результат 9 4" xfId="4540"/>
    <cellStyle name="Отдельная ячейка-результат 9 4 2" xfId="11686"/>
    <cellStyle name="Отдельная ячейка-результат 9 5" xfId="7641"/>
    <cellStyle name="Отдельная ячейка-результат 9 5 2" xfId="11687"/>
    <cellStyle name="Отдельная ячейка-результат 9 6" xfId="11675"/>
    <cellStyle name="Отдельная ячейка-результат 9 7" xfId="13743"/>
    <cellStyle name="Отдельная ячейка-результат 90" xfId="11688"/>
    <cellStyle name="Отдельная ячейка-результат 91" xfId="11689"/>
    <cellStyle name="Отдельная ячейка-результат 92" xfId="11690"/>
    <cellStyle name="Отдельная ячейка-результат 93" xfId="11691"/>
    <cellStyle name="Отдельная ячейка-результат 94" xfId="11692"/>
    <cellStyle name="Отдельная ячейка-результат 95" xfId="11693"/>
    <cellStyle name="Отдельная ячейка-результат 96" xfId="11694"/>
    <cellStyle name="Отдельная ячейка-результат 97" xfId="11695"/>
    <cellStyle name="Отдельная ячейка-результат 98" xfId="11696"/>
    <cellStyle name="Отдельная ячейка-результат 99" xfId="11697"/>
    <cellStyle name="Плохой 2" xfId="3278"/>
    <cellStyle name="Плохой 2 2" xfId="3279"/>
    <cellStyle name="Плохой 2 2 2" xfId="11701"/>
    <cellStyle name="Плохой 2 2 3" xfId="11700"/>
    <cellStyle name="Плохой 2 3" xfId="3280"/>
    <cellStyle name="Плохой 2 3 2" xfId="11703"/>
    <cellStyle name="Плохой 2 3 3" xfId="11702"/>
    <cellStyle name="Плохой 2 4" xfId="11704"/>
    <cellStyle name="Плохой 2 5" xfId="11699"/>
    <cellStyle name="Плохой 3" xfId="3281"/>
    <cellStyle name="Плохой 3 2" xfId="3282"/>
    <cellStyle name="Плохой 3 2 2" xfId="11707"/>
    <cellStyle name="Плохой 3 2 3" xfId="11706"/>
    <cellStyle name="Плохой 3 3" xfId="3283"/>
    <cellStyle name="Плохой 3 3 2" xfId="11709"/>
    <cellStyle name="Плохой 3 3 3" xfId="11708"/>
    <cellStyle name="Плохой 3 4" xfId="11710"/>
    <cellStyle name="Плохой 3 5" xfId="11705"/>
    <cellStyle name="Плохой 4" xfId="3284"/>
    <cellStyle name="Плохой 4 2" xfId="3285"/>
    <cellStyle name="Плохой 4 2 2" xfId="11713"/>
    <cellStyle name="Плохой 4 2 3" xfId="11712"/>
    <cellStyle name="Плохой 4 3" xfId="3286"/>
    <cellStyle name="Плохой 4 3 2" xfId="11715"/>
    <cellStyle name="Плохой 4 3 3" xfId="11714"/>
    <cellStyle name="Плохой 4 4" xfId="11716"/>
    <cellStyle name="Плохой 4 5" xfId="11711"/>
    <cellStyle name="Плохой 5" xfId="3287"/>
    <cellStyle name="Плохой 5 2" xfId="11718"/>
    <cellStyle name="Плохой 5 3" xfId="11717"/>
    <cellStyle name="Плохой 6" xfId="3288"/>
    <cellStyle name="Плохой 6 2" xfId="11720"/>
    <cellStyle name="Плохой 6 3" xfId="11719"/>
    <cellStyle name="Плохой 7" xfId="11698"/>
    <cellStyle name="Плохой 8" xfId="3277"/>
    <cellStyle name="Пояснение 2" xfId="3290"/>
    <cellStyle name="Пояснение 2 2" xfId="3291"/>
    <cellStyle name="Пояснение 2 2 2" xfId="11724"/>
    <cellStyle name="Пояснение 2 2 3" xfId="11723"/>
    <cellStyle name="Пояснение 2 3" xfId="3292"/>
    <cellStyle name="Пояснение 2 3 2" xfId="11726"/>
    <cellStyle name="Пояснение 2 3 3" xfId="11725"/>
    <cellStyle name="Пояснение 2 4" xfId="11727"/>
    <cellStyle name="Пояснение 2 5" xfId="11722"/>
    <cellStyle name="Пояснение 3" xfId="3293"/>
    <cellStyle name="Пояснение 3 2" xfId="3294"/>
    <cellStyle name="Пояснение 3 2 2" xfId="11730"/>
    <cellStyle name="Пояснение 3 2 3" xfId="11729"/>
    <cellStyle name="Пояснение 3 3" xfId="3295"/>
    <cellStyle name="Пояснение 3 3 2" xfId="11732"/>
    <cellStyle name="Пояснение 3 3 3" xfId="11731"/>
    <cellStyle name="Пояснение 3 4" xfId="11733"/>
    <cellStyle name="Пояснение 3 5" xfId="11728"/>
    <cellStyle name="Пояснение 4" xfId="3296"/>
    <cellStyle name="Пояснение 4 2" xfId="3297"/>
    <cellStyle name="Пояснение 4 2 2" xfId="11736"/>
    <cellStyle name="Пояснение 4 2 3" xfId="11735"/>
    <cellStyle name="Пояснение 4 3" xfId="3298"/>
    <cellStyle name="Пояснение 4 3 2" xfId="11738"/>
    <cellStyle name="Пояснение 4 3 3" xfId="11737"/>
    <cellStyle name="Пояснение 4 4" xfId="11739"/>
    <cellStyle name="Пояснение 4 5" xfId="11734"/>
    <cellStyle name="Пояснение 5" xfId="3299"/>
    <cellStyle name="Пояснение 5 2" xfId="11741"/>
    <cellStyle name="Пояснение 5 3" xfId="11740"/>
    <cellStyle name="Пояснение 6" xfId="3300"/>
    <cellStyle name="Пояснение 6 2" xfId="11743"/>
    <cellStyle name="Пояснение 6 3" xfId="11742"/>
    <cellStyle name="Пояснение 7" xfId="11721"/>
    <cellStyle name="Пояснение 8" xfId="3289"/>
    <cellStyle name="Примечание 10" xfId="3301"/>
    <cellStyle name="Примечание 2" xfId="3302"/>
    <cellStyle name="Примечание 2 2" xfId="3303"/>
    <cellStyle name="Примечание 2 2 2" xfId="11747"/>
    <cellStyle name="Примечание 2 2 3" xfId="11746"/>
    <cellStyle name="Примечание 2 3" xfId="3304"/>
    <cellStyle name="Примечание 2 3 2" xfId="11749"/>
    <cellStyle name="Примечание 2 3 3" xfId="11748"/>
    <cellStyle name="Примечание 2 4" xfId="11750"/>
    <cellStyle name="Примечание 2 5" xfId="11745"/>
    <cellStyle name="Примечание 2 6" xfId="14580"/>
    <cellStyle name="Примечание 3" xfId="3305"/>
    <cellStyle name="Примечание 3 2" xfId="3306"/>
    <cellStyle name="Примечание 3 2 2" xfId="11753"/>
    <cellStyle name="Примечание 3 2 3" xfId="11752"/>
    <cellStyle name="Примечание 3 3" xfId="3307"/>
    <cellStyle name="Примечание 3 3 2" xfId="11755"/>
    <cellStyle name="Примечание 3 3 3" xfId="11754"/>
    <cellStyle name="Примечание 3 4" xfId="11756"/>
    <cellStyle name="Примечание 3 5" xfId="11751"/>
    <cellStyle name="Примечание 4" xfId="3308"/>
    <cellStyle name="Примечание 4 2" xfId="3309"/>
    <cellStyle name="Примечание 4 2 2" xfId="11759"/>
    <cellStyle name="Примечание 4 2 3" xfId="11758"/>
    <cellStyle name="Примечание 4 3" xfId="3310"/>
    <cellStyle name="Примечание 4 3 2" xfId="11761"/>
    <cellStyle name="Примечание 4 3 3" xfId="11760"/>
    <cellStyle name="Примечание 4 4" xfId="11762"/>
    <cellStyle name="Примечание 4 5" xfId="11757"/>
    <cellStyle name="Примечание 5" xfId="3311"/>
    <cellStyle name="Примечание 5 2" xfId="3312"/>
    <cellStyle name="Примечание 5 2 2" xfId="6048"/>
    <cellStyle name="Примечание 5 2 2 2" xfId="11765"/>
    <cellStyle name="Примечание 5 2 3" xfId="11766"/>
    <cellStyle name="Примечание 5 2 4" xfId="11764"/>
    <cellStyle name="Примечание 5 3" xfId="3313"/>
    <cellStyle name="Примечание 5 3 2" xfId="6049"/>
    <cellStyle name="Примечание 5 3 2 2" xfId="11768"/>
    <cellStyle name="Примечание 5 3 3" xfId="11769"/>
    <cellStyle name="Примечание 5 3 4" xfId="11767"/>
    <cellStyle name="Примечание 5 4" xfId="4541"/>
    <cellStyle name="Примечание 5 4 2" xfId="11770"/>
    <cellStyle name="Примечание 5 5" xfId="11763"/>
    <cellStyle name="Примечание 6" xfId="3314"/>
    <cellStyle name="Примечание 6 2" xfId="3315"/>
    <cellStyle name="Примечание 6 2 2" xfId="6050"/>
    <cellStyle name="Примечание 6 2 2 2" xfId="11773"/>
    <cellStyle name="Примечание 6 2 3" xfId="11774"/>
    <cellStyle name="Примечание 6 2 4" xfId="11772"/>
    <cellStyle name="Примечание 6 3" xfId="3316"/>
    <cellStyle name="Примечание 6 3 2" xfId="6051"/>
    <cellStyle name="Примечание 6 3 2 2" xfId="11776"/>
    <cellStyle name="Примечание 6 3 3" xfId="11777"/>
    <cellStyle name="Примечание 6 3 4" xfId="11775"/>
    <cellStyle name="Примечание 6 4" xfId="4542"/>
    <cellStyle name="Примечание 6 4 2" xfId="11778"/>
    <cellStyle name="Примечание 6 5" xfId="11771"/>
    <cellStyle name="Примечание 7" xfId="3317"/>
    <cellStyle name="Примечание 7 2" xfId="6052"/>
    <cellStyle name="Примечание 7 2 2" xfId="11780"/>
    <cellStyle name="Примечание 7 3" xfId="11781"/>
    <cellStyle name="Примечание 7 4" xfId="11779"/>
    <cellStyle name="Примечание 8" xfId="3318"/>
    <cellStyle name="Примечание 8 2" xfId="6053"/>
    <cellStyle name="Примечание 8 2 2" xfId="11783"/>
    <cellStyle name="Примечание 8 3" xfId="11784"/>
    <cellStyle name="Примечание 8 4" xfId="11782"/>
    <cellStyle name="Примечание 9" xfId="11744"/>
    <cellStyle name="Процентный 2" xfId="3319"/>
    <cellStyle name="Процентный 2 2" xfId="11786"/>
    <cellStyle name="Процентный 2 3" xfId="11785"/>
    <cellStyle name="Процентный 3" xfId="3320"/>
    <cellStyle name="Процентный 3 2" xfId="11788"/>
    <cellStyle name="Процентный 3 3" xfId="11787"/>
    <cellStyle name="Процентный 4" xfId="3321"/>
    <cellStyle name="Процентный 4 2" xfId="11790"/>
    <cellStyle name="Процентный 4 3" xfId="11789"/>
    <cellStyle name="Процентный 5" xfId="3322"/>
    <cellStyle name="Процентный 5 2" xfId="11792"/>
    <cellStyle name="Процентный 5 3" xfId="11791"/>
    <cellStyle name="Процентный 6" xfId="3323"/>
    <cellStyle name="Процентный 6 2" xfId="11794"/>
    <cellStyle name="Процентный 6 3" xfId="11793"/>
    <cellStyle name="Процентный 7" xfId="3324"/>
    <cellStyle name="Процентный 7 2" xfId="11796"/>
    <cellStyle name="Процентный 7 3" xfId="11795"/>
    <cellStyle name="Процентный 8" xfId="3325"/>
    <cellStyle name="Процентный 8 2" xfId="11798"/>
    <cellStyle name="Процентный 8 3" xfId="11797"/>
    <cellStyle name="Свойства элементов измерения" xfId="3326"/>
    <cellStyle name="Свойства элементов измерения [печать]" xfId="3327"/>
    <cellStyle name="Свойства элементов измерения [печать] 10" xfId="3328"/>
    <cellStyle name="Свойства элементов измерения [печать] 10 2" xfId="3329"/>
    <cellStyle name="Свойства элементов измерения [печать] 10 2 2" xfId="3330"/>
    <cellStyle name="Свойства элементов измерения [печать] 10 2 2 2" xfId="6054"/>
    <cellStyle name="Свойства элементов измерения [печать] 10 2 2 2 2" xfId="11804"/>
    <cellStyle name="Свойства элементов измерения [печать] 10 2 2 3" xfId="11805"/>
    <cellStyle name="Свойства элементов измерения [печать] 10 2 2 4" xfId="11803"/>
    <cellStyle name="Свойства элементов измерения [печать] 10 2 3" xfId="11806"/>
    <cellStyle name="Свойства элементов измерения [печать] 10 2 4" xfId="11802"/>
    <cellStyle name="Свойства элементов измерения [печать] 10 3" xfId="3331"/>
    <cellStyle name="Свойства элементов измерения [печать] 10 3 2" xfId="6055"/>
    <cellStyle name="Свойства элементов измерения [печать] 10 3 2 2" xfId="11808"/>
    <cellStyle name="Свойства элементов измерения [печать] 10 3 3" xfId="11809"/>
    <cellStyle name="Свойства элементов измерения [печать] 10 3 4" xfId="11807"/>
    <cellStyle name="Свойства элементов измерения [печать] 10 4" xfId="11810"/>
    <cellStyle name="Свойства элементов измерения [печать] 10 5" xfId="11801"/>
    <cellStyle name="Свойства элементов измерения [печать] 11" xfId="3332"/>
    <cellStyle name="Свойства элементов измерения [печать] 11 2" xfId="3333"/>
    <cellStyle name="Свойства элементов измерения [печать] 11 2 2" xfId="11813"/>
    <cellStyle name="Свойства элементов измерения [печать] 11 2 3" xfId="11812"/>
    <cellStyle name="Свойства элементов измерения [печать] 11 3" xfId="3334"/>
    <cellStyle name="Свойства элементов измерения [печать] 11 3 2" xfId="6056"/>
    <cellStyle name="Свойства элементов измерения [печать] 11 3 2 2" xfId="11815"/>
    <cellStyle name="Свойства элементов измерения [печать] 11 3 3" xfId="11816"/>
    <cellStyle name="Свойства элементов измерения [печать] 11 3 4" xfId="11814"/>
    <cellStyle name="Свойства элементов измерения [печать] 11 4" xfId="11817"/>
    <cellStyle name="Свойства элементов измерения [печать] 11 5" xfId="11811"/>
    <cellStyle name="Свойства элементов измерения [печать] 12" xfId="3335"/>
    <cellStyle name="Свойства элементов измерения [печать] 12 2" xfId="3336"/>
    <cellStyle name="Свойства элементов измерения [печать] 12 2 2" xfId="11820"/>
    <cellStyle name="Свойства элементов измерения [печать] 12 2 3" xfId="11819"/>
    <cellStyle name="Свойства элементов измерения [печать] 12 3" xfId="3337"/>
    <cellStyle name="Свойства элементов измерения [печать] 12 3 2" xfId="6057"/>
    <cellStyle name="Свойства элементов измерения [печать] 12 3 2 2" xfId="11822"/>
    <cellStyle name="Свойства элементов измерения [печать] 12 3 3" xfId="11823"/>
    <cellStyle name="Свойства элементов измерения [печать] 12 3 4" xfId="11821"/>
    <cellStyle name="Свойства элементов измерения [печать] 12 4" xfId="11824"/>
    <cellStyle name="Свойства элементов измерения [печать] 12 5" xfId="11818"/>
    <cellStyle name="Свойства элементов измерения [печать] 13" xfId="3338"/>
    <cellStyle name="Свойства элементов измерения [печать] 13 2" xfId="3339"/>
    <cellStyle name="Свойства элементов измерения [печать] 13 2 2" xfId="11827"/>
    <cellStyle name="Свойства элементов измерения [печать] 13 2 3" xfId="11826"/>
    <cellStyle name="Свойства элементов измерения [печать] 13 3" xfId="11828"/>
    <cellStyle name="Свойства элементов измерения [печать] 13 4" xfId="11825"/>
    <cellStyle name="Свойства элементов измерения [печать] 14" xfId="3340"/>
    <cellStyle name="Свойства элементов измерения [печать] 14 2" xfId="3341"/>
    <cellStyle name="Свойства элементов измерения [печать] 14 2 2" xfId="11831"/>
    <cellStyle name="Свойства элементов измерения [печать] 14 2 3" xfId="11830"/>
    <cellStyle name="Свойства элементов измерения [печать] 14 3" xfId="11832"/>
    <cellStyle name="Свойства элементов измерения [печать] 14 4" xfId="11829"/>
    <cellStyle name="Свойства элементов измерения [печать] 15" xfId="3342"/>
    <cellStyle name="Свойства элементов измерения [печать] 15 10" xfId="11834"/>
    <cellStyle name="Свойства элементов измерения [печать] 15 11" xfId="11833"/>
    <cellStyle name="Свойства элементов измерения [печать] 15 2" xfId="3343"/>
    <cellStyle name="Свойства элементов измерения [печать] 15 2 2" xfId="3344"/>
    <cellStyle name="Свойства элементов измерения [печать] 15 2 2 2" xfId="6058"/>
    <cellStyle name="Свойства элементов измерения [печать] 15 2 2 2 2" xfId="11837"/>
    <cellStyle name="Свойства элементов измерения [печать] 15 2 2 3" xfId="11838"/>
    <cellStyle name="Свойства элементов измерения [печать] 15 2 2 4" xfId="11836"/>
    <cellStyle name="Свойства элементов измерения [печать] 15 2 3" xfId="3345"/>
    <cellStyle name="Свойства элементов измерения [печать] 15 2 3 2" xfId="6059"/>
    <cellStyle name="Свойства элементов измерения [печать] 15 2 3 2 2" xfId="11840"/>
    <cellStyle name="Свойства элементов измерения [печать] 15 2 3 3" xfId="11841"/>
    <cellStyle name="Свойства элементов измерения [печать] 15 2 3 4" xfId="11839"/>
    <cellStyle name="Свойства элементов измерения [печать] 15 2 4" xfId="4543"/>
    <cellStyle name="Свойства элементов измерения [печать] 15 2 4 2" xfId="11842"/>
    <cellStyle name="Свойства элементов измерения [печать] 15 2 5" xfId="11835"/>
    <cellStyle name="Свойства элементов измерения [печать] 15 3" xfId="3346"/>
    <cellStyle name="Свойства элементов измерения [печать] 15 3 2" xfId="3347"/>
    <cellStyle name="Свойства элементов измерения [печать] 15 3 2 2" xfId="6060"/>
    <cellStyle name="Свойства элементов измерения [печать] 15 3 2 2 2" xfId="11845"/>
    <cellStyle name="Свойства элементов измерения [печать] 15 3 2 3" xfId="11846"/>
    <cellStyle name="Свойства элементов измерения [печать] 15 3 2 4" xfId="11844"/>
    <cellStyle name="Свойства элементов измерения [печать] 15 3 3" xfId="3348"/>
    <cellStyle name="Свойства элементов измерения [печать] 15 3 3 2" xfId="6061"/>
    <cellStyle name="Свойства элементов измерения [печать] 15 3 3 2 2" xfId="11848"/>
    <cellStyle name="Свойства элементов измерения [печать] 15 3 3 3" xfId="11849"/>
    <cellStyle name="Свойства элементов измерения [печать] 15 3 3 4" xfId="11847"/>
    <cellStyle name="Свойства элементов измерения [печать] 15 3 4" xfId="4544"/>
    <cellStyle name="Свойства элементов измерения [печать] 15 3 4 2" xfId="11850"/>
    <cellStyle name="Свойства элементов измерения [печать] 15 3 5" xfId="11843"/>
    <cellStyle name="Свойства элементов измерения [печать] 15 4" xfId="3349"/>
    <cellStyle name="Свойства элементов измерения [печать] 15 4 2" xfId="3350"/>
    <cellStyle name="Свойства элементов измерения [печать] 15 4 2 2" xfId="6062"/>
    <cellStyle name="Свойства элементов измерения [печать] 15 4 2 2 2" xfId="11853"/>
    <cellStyle name="Свойства элементов измерения [печать] 15 4 2 3" xfId="11854"/>
    <cellStyle name="Свойства элементов измерения [печать] 15 4 2 4" xfId="11852"/>
    <cellStyle name="Свойства элементов измерения [печать] 15 4 3" xfId="3351"/>
    <cellStyle name="Свойства элементов измерения [печать] 15 4 3 2" xfId="6063"/>
    <cellStyle name="Свойства элементов измерения [печать] 15 4 3 2 2" xfId="11856"/>
    <cellStyle name="Свойства элементов измерения [печать] 15 4 3 3" xfId="11857"/>
    <cellStyle name="Свойства элементов измерения [печать] 15 4 3 4" xfId="11855"/>
    <cellStyle name="Свойства элементов измерения [печать] 15 4 4" xfId="4545"/>
    <cellStyle name="Свойства элементов измерения [печать] 15 4 4 2" xfId="11858"/>
    <cellStyle name="Свойства элементов измерения [печать] 15 4 5" xfId="11851"/>
    <cellStyle name="Свойства элементов измерения [печать] 15 5" xfId="3352"/>
    <cellStyle name="Свойства элементов измерения [печать] 15 5 2" xfId="3353"/>
    <cellStyle name="Свойства элементов измерения [печать] 15 5 2 2" xfId="6064"/>
    <cellStyle name="Свойства элементов измерения [печать] 15 5 2 2 2" xfId="11861"/>
    <cellStyle name="Свойства элементов измерения [печать] 15 5 2 3" xfId="11862"/>
    <cellStyle name="Свойства элементов измерения [печать] 15 5 2 4" xfId="11860"/>
    <cellStyle name="Свойства элементов измерения [печать] 15 5 3" xfId="3354"/>
    <cellStyle name="Свойства элементов измерения [печать] 15 5 3 2" xfId="6065"/>
    <cellStyle name="Свойства элементов измерения [печать] 15 5 3 2 2" xfId="11864"/>
    <cellStyle name="Свойства элементов измерения [печать] 15 5 3 3" xfId="11865"/>
    <cellStyle name="Свойства элементов измерения [печать] 15 5 3 4" xfId="11863"/>
    <cellStyle name="Свойства элементов измерения [печать] 15 5 4" xfId="4546"/>
    <cellStyle name="Свойства элементов измерения [печать] 15 5 4 2" xfId="11866"/>
    <cellStyle name="Свойства элементов измерения [печать] 15 5 5" xfId="11859"/>
    <cellStyle name="Свойства элементов измерения [печать] 15 6" xfId="3355"/>
    <cellStyle name="Свойства элементов измерения [печать] 15 6 2" xfId="3356"/>
    <cellStyle name="Свойства элементов измерения [печать] 15 6 2 2" xfId="6066"/>
    <cellStyle name="Свойства элементов измерения [печать] 15 6 2 2 2" xfId="11869"/>
    <cellStyle name="Свойства элементов измерения [печать] 15 6 2 3" xfId="11870"/>
    <cellStyle name="Свойства элементов измерения [печать] 15 6 2 4" xfId="11868"/>
    <cellStyle name="Свойства элементов измерения [печать] 15 6 3" xfId="3357"/>
    <cellStyle name="Свойства элементов измерения [печать] 15 6 3 2" xfId="6067"/>
    <cellStyle name="Свойства элементов измерения [печать] 15 6 3 2 2" xfId="11872"/>
    <cellStyle name="Свойства элементов измерения [печать] 15 6 3 3" xfId="11873"/>
    <cellStyle name="Свойства элементов измерения [печать] 15 6 3 4" xfId="11871"/>
    <cellStyle name="Свойства элементов измерения [печать] 15 6 4" xfId="4547"/>
    <cellStyle name="Свойства элементов измерения [печать] 15 6 4 2" xfId="11874"/>
    <cellStyle name="Свойства элементов измерения [печать] 15 6 5" xfId="11867"/>
    <cellStyle name="Свойства элементов измерения [печать] 15 7" xfId="3358"/>
    <cellStyle name="Свойства элементов измерения [печать] 15 7 2" xfId="3359"/>
    <cellStyle name="Свойства элементов измерения [печать] 15 7 2 2" xfId="6068"/>
    <cellStyle name="Свойства элементов измерения [печать] 15 7 2 2 2" xfId="11877"/>
    <cellStyle name="Свойства элементов измерения [печать] 15 7 2 3" xfId="11878"/>
    <cellStyle name="Свойства элементов измерения [печать] 15 7 2 4" xfId="11876"/>
    <cellStyle name="Свойства элементов измерения [печать] 15 7 3" xfId="3360"/>
    <cellStyle name="Свойства элементов измерения [печать] 15 7 3 2" xfId="6069"/>
    <cellStyle name="Свойства элементов измерения [печать] 15 7 3 2 2" xfId="11880"/>
    <cellStyle name="Свойства элементов измерения [печать] 15 7 3 3" xfId="11881"/>
    <cellStyle name="Свойства элементов измерения [печать] 15 7 3 4" xfId="11879"/>
    <cellStyle name="Свойства элементов измерения [печать] 15 7 4" xfId="4548"/>
    <cellStyle name="Свойства элементов измерения [печать] 15 7 4 2" xfId="11882"/>
    <cellStyle name="Свойства элементов измерения [печать] 15 7 5" xfId="11875"/>
    <cellStyle name="Свойства элементов измерения [печать] 15 8" xfId="3361"/>
    <cellStyle name="Свойства элементов измерения [печать] 15 8 2" xfId="3362"/>
    <cellStyle name="Свойства элементов измерения [печать] 15 8 2 2" xfId="6070"/>
    <cellStyle name="Свойства элементов измерения [печать] 15 8 2 2 2" xfId="11885"/>
    <cellStyle name="Свойства элементов измерения [печать] 15 8 2 3" xfId="11886"/>
    <cellStyle name="Свойства элементов измерения [печать] 15 8 2 4" xfId="11884"/>
    <cellStyle name="Свойства элементов измерения [печать] 15 8 3" xfId="3363"/>
    <cellStyle name="Свойства элементов измерения [печать] 15 8 3 2" xfId="6071"/>
    <cellStyle name="Свойства элементов измерения [печать] 15 8 3 2 2" xfId="11888"/>
    <cellStyle name="Свойства элементов измерения [печать] 15 8 3 3" xfId="11889"/>
    <cellStyle name="Свойства элементов измерения [печать] 15 8 3 4" xfId="11887"/>
    <cellStyle name="Свойства элементов измерения [печать] 15 8 4" xfId="4549"/>
    <cellStyle name="Свойства элементов измерения [печать] 15 8 4 2" xfId="11890"/>
    <cellStyle name="Свойства элементов измерения [печать] 15 8 5" xfId="11883"/>
    <cellStyle name="Свойства элементов измерения [печать] 15 9" xfId="3364"/>
    <cellStyle name="Свойства элементов измерения [печать] 15 9 2" xfId="11892"/>
    <cellStyle name="Свойства элементов измерения [печать] 15 9 3" xfId="11891"/>
    <cellStyle name="Свойства элементов измерения [печать] 15_10470_35589_Расчет показателей КФМ" xfId="3365"/>
    <cellStyle name="Свойства элементов измерения [печать] 16" xfId="3366"/>
    <cellStyle name="Свойства элементов измерения [печать] 16 2" xfId="3367"/>
    <cellStyle name="Свойства элементов измерения [печать] 16 2 2" xfId="11895"/>
    <cellStyle name="Свойства элементов измерения [печать] 16 2 3" xfId="11894"/>
    <cellStyle name="Свойства элементов измерения [печать] 16 3" xfId="11896"/>
    <cellStyle name="Свойства элементов измерения [печать] 16 4" xfId="11893"/>
    <cellStyle name="Свойства элементов измерения [печать] 17" xfId="3368"/>
    <cellStyle name="Свойства элементов измерения [печать] 17 2" xfId="3369"/>
    <cellStyle name="Свойства элементов измерения [печать] 17 2 2" xfId="11899"/>
    <cellStyle name="Свойства элементов измерения [печать] 17 2 3" xfId="11898"/>
    <cellStyle name="Свойства элементов измерения [печать] 17 3" xfId="11900"/>
    <cellStyle name="Свойства элементов измерения [печать] 17 4" xfId="11897"/>
    <cellStyle name="Свойства элементов измерения [печать] 18" xfId="3370"/>
    <cellStyle name="Свойства элементов измерения [печать] 18 2" xfId="3371"/>
    <cellStyle name="Свойства элементов измерения [печать] 18 2 2" xfId="11903"/>
    <cellStyle name="Свойства элементов измерения [печать] 18 2 3" xfId="11902"/>
    <cellStyle name="Свойства элементов измерения [печать] 18 3" xfId="11904"/>
    <cellStyle name="Свойства элементов измерения [печать] 18 4" xfId="11901"/>
    <cellStyle name="Свойства элементов измерения [печать] 19" xfId="3372"/>
    <cellStyle name="Свойства элементов измерения [печать] 19 2" xfId="3373"/>
    <cellStyle name="Свойства элементов измерения [печать] 19 2 2" xfId="11907"/>
    <cellStyle name="Свойства элементов измерения [печать] 19 2 3" xfId="11906"/>
    <cellStyle name="Свойства элементов измерения [печать] 19 3" xfId="11908"/>
    <cellStyle name="Свойства элементов измерения [печать] 19 4" xfId="11905"/>
    <cellStyle name="Свойства элементов измерения [печать] 2" xfId="3374"/>
    <cellStyle name="Свойства элементов измерения [печать] 2 10" xfId="11910"/>
    <cellStyle name="Свойства элементов измерения [печать] 2 11" xfId="11909"/>
    <cellStyle name="Свойства элементов измерения [печать] 2 2" xfId="3375"/>
    <cellStyle name="Свойства элементов измерения [печать] 2 2 10" xfId="3376"/>
    <cellStyle name="Свойства элементов измерения [печать] 2 2 10 2" xfId="6072"/>
    <cellStyle name="Свойства элементов измерения [печать] 2 2 10 2 2" xfId="11913"/>
    <cellStyle name="Свойства элементов измерения [печать] 2 2 10 3" xfId="11914"/>
    <cellStyle name="Свойства элементов измерения [печать] 2 2 10 4" xfId="11912"/>
    <cellStyle name="Свойства элементов измерения [печать] 2 2 11" xfId="4550"/>
    <cellStyle name="Свойства элементов измерения [печать] 2 2 11 2" xfId="11915"/>
    <cellStyle name="Свойства элементов измерения [печать] 2 2 12" xfId="11911"/>
    <cellStyle name="Свойства элементов измерения [печать] 2 2 2" xfId="3377"/>
    <cellStyle name="Свойства элементов измерения [печать] 2 2 2 2" xfId="11917"/>
    <cellStyle name="Свойства элементов измерения [печать] 2 2 2 3" xfId="11916"/>
    <cellStyle name="Свойства элементов измерения [печать] 2 2 3" xfId="3378"/>
    <cellStyle name="Свойства элементов измерения [печать] 2 2 3 2" xfId="11919"/>
    <cellStyle name="Свойства элементов измерения [печать] 2 2 3 3" xfId="11918"/>
    <cellStyle name="Свойства элементов измерения [печать] 2 2 4" xfId="3379"/>
    <cellStyle name="Свойства элементов измерения [печать] 2 2 4 2" xfId="11921"/>
    <cellStyle name="Свойства элементов измерения [печать] 2 2 4 3" xfId="11920"/>
    <cellStyle name="Свойства элементов измерения [печать] 2 2 5" xfId="3380"/>
    <cellStyle name="Свойства элементов измерения [печать] 2 2 5 2" xfId="11923"/>
    <cellStyle name="Свойства элементов измерения [печать] 2 2 5 3" xfId="11922"/>
    <cellStyle name="Свойства элементов измерения [печать] 2 2 6" xfId="3381"/>
    <cellStyle name="Свойства элементов измерения [печать] 2 2 6 2" xfId="11925"/>
    <cellStyle name="Свойства элементов измерения [печать] 2 2 6 3" xfId="11924"/>
    <cellStyle name="Свойства элементов измерения [печать] 2 2 7" xfId="3382"/>
    <cellStyle name="Свойства элементов измерения [печать] 2 2 7 2" xfId="11927"/>
    <cellStyle name="Свойства элементов измерения [печать] 2 2 7 3" xfId="11926"/>
    <cellStyle name="Свойства элементов измерения [печать] 2 2 8" xfId="3383"/>
    <cellStyle name="Свойства элементов измерения [печать] 2 2 8 2" xfId="11929"/>
    <cellStyle name="Свойства элементов измерения [печать] 2 2 8 3" xfId="11928"/>
    <cellStyle name="Свойства элементов измерения [печать] 2 2 9" xfId="3384"/>
    <cellStyle name="Свойства элементов измерения [печать] 2 2 9 2" xfId="6073"/>
    <cellStyle name="Свойства элементов измерения [печать] 2 2 9 2 2" xfId="11931"/>
    <cellStyle name="Свойства элементов измерения [печать] 2 2 9 3" xfId="11932"/>
    <cellStyle name="Свойства элементов измерения [печать] 2 2 9 4" xfId="11930"/>
    <cellStyle name="Свойства элементов измерения [печать] 2 2_10470_35589_Расчет показателей КФМ" xfId="3385"/>
    <cellStyle name="Свойства элементов измерения [печать] 2 3" xfId="3386"/>
    <cellStyle name="Свойства элементов измерения [печать] 2 3 2" xfId="11934"/>
    <cellStyle name="Свойства элементов измерения [печать] 2 3 3" xfId="11933"/>
    <cellStyle name="Свойства элементов измерения [печать] 2 4" xfId="3387"/>
    <cellStyle name="Свойства элементов измерения [печать] 2 4 2" xfId="3388"/>
    <cellStyle name="Свойства элементов измерения [печать] 2 4 2 2" xfId="6074"/>
    <cellStyle name="Свойства элементов измерения [печать] 2 4 2 2 2" xfId="11937"/>
    <cellStyle name="Свойства элементов измерения [печать] 2 4 2 3" xfId="11938"/>
    <cellStyle name="Свойства элементов измерения [печать] 2 4 2 4" xfId="11936"/>
    <cellStyle name="Свойства элементов измерения [печать] 2 4 3" xfId="3389"/>
    <cellStyle name="Свойства элементов измерения [печать] 2 4 3 2" xfId="6075"/>
    <cellStyle name="Свойства элементов измерения [печать] 2 4 3 2 2" xfId="11940"/>
    <cellStyle name="Свойства элементов измерения [печать] 2 4 3 3" xfId="11941"/>
    <cellStyle name="Свойства элементов измерения [печать] 2 4 3 4" xfId="11939"/>
    <cellStyle name="Свойства элементов измерения [печать] 2 4 4" xfId="4551"/>
    <cellStyle name="Свойства элементов измерения [печать] 2 4 4 2" xfId="11942"/>
    <cellStyle name="Свойства элементов измерения [печать] 2 4 5" xfId="11935"/>
    <cellStyle name="Свойства элементов измерения [печать] 2 5" xfId="3390"/>
    <cellStyle name="Свойства элементов измерения [печать] 2 5 2" xfId="3391"/>
    <cellStyle name="Свойства элементов измерения [печать] 2 5 2 2" xfId="6076"/>
    <cellStyle name="Свойства элементов измерения [печать] 2 5 2 2 2" xfId="11945"/>
    <cellStyle name="Свойства элементов измерения [печать] 2 5 2 3" xfId="11946"/>
    <cellStyle name="Свойства элементов измерения [печать] 2 5 2 4" xfId="11944"/>
    <cellStyle name="Свойства элементов измерения [печать] 2 5 3" xfId="3392"/>
    <cellStyle name="Свойства элементов измерения [печать] 2 5 3 2" xfId="6077"/>
    <cellStyle name="Свойства элементов измерения [печать] 2 5 3 2 2" xfId="11948"/>
    <cellStyle name="Свойства элементов измерения [печать] 2 5 3 3" xfId="11949"/>
    <cellStyle name="Свойства элементов измерения [печать] 2 5 3 4" xfId="11947"/>
    <cellStyle name="Свойства элементов измерения [печать] 2 5 4" xfId="4552"/>
    <cellStyle name="Свойства элементов измерения [печать] 2 5 4 2" xfId="11950"/>
    <cellStyle name="Свойства элементов измерения [печать] 2 5 5" xfId="11943"/>
    <cellStyle name="Свойства элементов измерения [печать] 2 6" xfId="3393"/>
    <cellStyle name="Свойства элементов измерения [печать] 2 6 2" xfId="3394"/>
    <cellStyle name="Свойства элементов измерения [печать] 2 6 2 2" xfId="6078"/>
    <cellStyle name="Свойства элементов измерения [печать] 2 6 2 2 2" xfId="11953"/>
    <cellStyle name="Свойства элементов измерения [печать] 2 6 2 3" xfId="11954"/>
    <cellStyle name="Свойства элементов измерения [печать] 2 6 2 4" xfId="11952"/>
    <cellStyle name="Свойства элементов измерения [печать] 2 6 3" xfId="3395"/>
    <cellStyle name="Свойства элементов измерения [печать] 2 6 3 2" xfId="6079"/>
    <cellStyle name="Свойства элементов измерения [печать] 2 6 3 2 2" xfId="11956"/>
    <cellStyle name="Свойства элементов измерения [печать] 2 6 3 3" xfId="11957"/>
    <cellStyle name="Свойства элементов измерения [печать] 2 6 3 4" xfId="11955"/>
    <cellStyle name="Свойства элементов измерения [печать] 2 6 4" xfId="4553"/>
    <cellStyle name="Свойства элементов измерения [печать] 2 6 4 2" xfId="11958"/>
    <cellStyle name="Свойства элементов измерения [печать] 2 6 5" xfId="11951"/>
    <cellStyle name="Свойства элементов измерения [печать] 2 7" xfId="3396"/>
    <cellStyle name="Свойства элементов измерения [печать] 2 7 2" xfId="3397"/>
    <cellStyle name="Свойства элементов измерения [печать] 2 7 2 2" xfId="6080"/>
    <cellStyle name="Свойства элементов измерения [печать] 2 7 2 2 2" xfId="11961"/>
    <cellStyle name="Свойства элементов измерения [печать] 2 7 2 3" xfId="11962"/>
    <cellStyle name="Свойства элементов измерения [печать] 2 7 2 4" xfId="11960"/>
    <cellStyle name="Свойства элементов измерения [печать] 2 7 3" xfId="3398"/>
    <cellStyle name="Свойства элементов измерения [печать] 2 7 3 2" xfId="6081"/>
    <cellStyle name="Свойства элементов измерения [печать] 2 7 3 2 2" xfId="11964"/>
    <cellStyle name="Свойства элементов измерения [печать] 2 7 3 3" xfId="11965"/>
    <cellStyle name="Свойства элементов измерения [печать] 2 7 3 4" xfId="11963"/>
    <cellStyle name="Свойства элементов измерения [печать] 2 7 4" xfId="4554"/>
    <cellStyle name="Свойства элементов измерения [печать] 2 7 4 2" xfId="11966"/>
    <cellStyle name="Свойства элементов измерения [печать] 2 7 5" xfId="11959"/>
    <cellStyle name="Свойства элементов измерения [печать] 2 8" xfId="3399"/>
    <cellStyle name="Свойства элементов измерения [печать] 2 8 2" xfId="3400"/>
    <cellStyle name="Свойства элементов измерения [печать] 2 8 2 2" xfId="6082"/>
    <cellStyle name="Свойства элементов измерения [печать] 2 8 2 2 2" xfId="11969"/>
    <cellStyle name="Свойства элементов измерения [печать] 2 8 2 3" xfId="11970"/>
    <cellStyle name="Свойства элементов измерения [печать] 2 8 2 4" xfId="11968"/>
    <cellStyle name="Свойства элементов измерения [печать] 2 8 3" xfId="3401"/>
    <cellStyle name="Свойства элементов измерения [печать] 2 8 3 2" xfId="6083"/>
    <cellStyle name="Свойства элементов измерения [печать] 2 8 3 2 2" xfId="11972"/>
    <cellStyle name="Свойства элементов измерения [печать] 2 8 3 3" xfId="11973"/>
    <cellStyle name="Свойства элементов измерения [печать] 2 8 3 4" xfId="11971"/>
    <cellStyle name="Свойства элементов измерения [печать] 2 8 4" xfId="4555"/>
    <cellStyle name="Свойства элементов измерения [печать] 2 8 4 2" xfId="11974"/>
    <cellStyle name="Свойства элементов измерения [печать] 2 8 5" xfId="11967"/>
    <cellStyle name="Свойства элементов измерения [печать] 2 9" xfId="3402"/>
    <cellStyle name="Свойства элементов измерения [печать] 2 9 2" xfId="3403"/>
    <cellStyle name="Свойства элементов измерения [печать] 2 9 2 2" xfId="6084"/>
    <cellStyle name="Свойства элементов измерения [печать] 2 9 2 2 2" xfId="11977"/>
    <cellStyle name="Свойства элементов измерения [печать] 2 9 2 3" xfId="11978"/>
    <cellStyle name="Свойства элементов измерения [печать] 2 9 2 4" xfId="11976"/>
    <cellStyle name="Свойства элементов измерения [печать] 2 9 3" xfId="3404"/>
    <cellStyle name="Свойства элементов измерения [печать] 2 9 3 2" xfId="6085"/>
    <cellStyle name="Свойства элементов измерения [печать] 2 9 3 2 2" xfId="11980"/>
    <cellStyle name="Свойства элементов измерения [печать] 2 9 3 3" xfId="11981"/>
    <cellStyle name="Свойства элементов измерения [печать] 2 9 3 4" xfId="11979"/>
    <cellStyle name="Свойства элементов измерения [печать] 2 9 4" xfId="4556"/>
    <cellStyle name="Свойства элементов измерения [печать] 2 9 4 2" xfId="11982"/>
    <cellStyle name="Свойства элементов измерения [печать] 2 9 5" xfId="11975"/>
    <cellStyle name="Свойства элементов измерения [печать] 20" xfId="3405"/>
    <cellStyle name="Свойства элементов измерения [печать] 20 2" xfId="3406"/>
    <cellStyle name="Свойства элементов измерения [печать] 20 2 2" xfId="11985"/>
    <cellStyle name="Свойства элементов измерения [печать] 20 2 3" xfId="11984"/>
    <cellStyle name="Свойства элементов измерения [печать] 20 3" xfId="11986"/>
    <cellStyle name="Свойства элементов измерения [печать] 20 4" xfId="11983"/>
    <cellStyle name="Свойства элементов измерения [печать] 21" xfId="3407"/>
    <cellStyle name="Свойства элементов измерения [печать] 21 2" xfId="3408"/>
    <cellStyle name="Свойства элементов измерения [печать] 21 2 2" xfId="11989"/>
    <cellStyle name="Свойства элементов измерения [печать] 21 2 3" xfId="11988"/>
    <cellStyle name="Свойства элементов измерения [печать] 21 3" xfId="11990"/>
    <cellStyle name="Свойства элементов измерения [печать] 21 4" xfId="11987"/>
    <cellStyle name="Свойства элементов измерения [печать] 22" xfId="3409"/>
    <cellStyle name="Свойства элементов измерения [печать] 22 2" xfId="6086"/>
    <cellStyle name="Свойства элементов измерения [печать] 22 2 2" xfId="11992"/>
    <cellStyle name="Свойства элементов измерения [печать] 22 3" xfId="11993"/>
    <cellStyle name="Свойства элементов измерения [печать] 22 4" xfId="11991"/>
    <cellStyle name="Свойства элементов измерения [печать] 23" xfId="3410"/>
    <cellStyle name="Свойства элементов измерения [печать] 23 2" xfId="6087"/>
    <cellStyle name="Свойства элементов измерения [печать] 23 2 2" xfId="11995"/>
    <cellStyle name="Свойства элементов измерения [печать] 23 3" xfId="11996"/>
    <cellStyle name="Свойства элементов измерения [печать] 23 4" xfId="11994"/>
    <cellStyle name="Свойства элементов измерения [печать] 24" xfId="11997"/>
    <cellStyle name="Свойства элементов измерения [печать] 25" xfId="11800"/>
    <cellStyle name="Свойства элементов измерения [печать] 26" xfId="14556"/>
    <cellStyle name="Свойства элементов измерения [печать] 27" xfId="14532"/>
    <cellStyle name="Свойства элементов измерения [печать] 28" xfId="14567"/>
    <cellStyle name="Свойства элементов измерения [печать] 3" xfId="3411"/>
    <cellStyle name="Свойства элементов измерения [печать] 3 2" xfId="11999"/>
    <cellStyle name="Свойства элементов измерения [печать] 3 3" xfId="11998"/>
    <cellStyle name="Свойства элементов измерения [печать] 4" xfId="3412"/>
    <cellStyle name="Свойства элементов измерения [печать] 4 2" xfId="12001"/>
    <cellStyle name="Свойства элементов измерения [печать] 4 3" xfId="12000"/>
    <cellStyle name="Свойства элементов измерения [печать] 5" xfId="3413"/>
    <cellStyle name="Свойства элементов измерения [печать] 5 2" xfId="12003"/>
    <cellStyle name="Свойства элементов измерения [печать] 5 3" xfId="12002"/>
    <cellStyle name="Свойства элементов измерения [печать] 6" xfId="3414"/>
    <cellStyle name="Свойства элементов измерения [печать] 6 2" xfId="12005"/>
    <cellStyle name="Свойства элементов измерения [печать] 6 3" xfId="12004"/>
    <cellStyle name="Свойства элементов измерения [печать] 7" xfId="3415"/>
    <cellStyle name="Свойства элементов измерения [печать] 7 2" xfId="12007"/>
    <cellStyle name="Свойства элементов измерения [печать] 7 3" xfId="12006"/>
    <cellStyle name="Свойства элементов измерения [печать] 8" xfId="3416"/>
    <cellStyle name="Свойства элементов измерения [печать] 8 2" xfId="12009"/>
    <cellStyle name="Свойства элементов измерения [печать] 8 3" xfId="12008"/>
    <cellStyle name="Свойства элементов измерения [печать] 9" xfId="3417"/>
    <cellStyle name="Свойства элементов измерения [печать] 9 2" xfId="3418"/>
    <cellStyle name="Свойства элементов измерения [печать] 9 2 2" xfId="3419"/>
    <cellStyle name="Свойства элементов измерения [печать] 9 2 2 2" xfId="6088"/>
    <cellStyle name="Свойства элементов измерения [печать] 9 2 2 2 2" xfId="12013"/>
    <cellStyle name="Свойства элементов измерения [печать] 9 2 2 3" xfId="12014"/>
    <cellStyle name="Свойства элементов измерения [печать] 9 2 2 4" xfId="12012"/>
    <cellStyle name="Свойства элементов измерения [печать] 9 2 3" xfId="12015"/>
    <cellStyle name="Свойства элементов измерения [печать] 9 2 4" xfId="12011"/>
    <cellStyle name="Свойства элементов измерения [печать] 9 3" xfId="3420"/>
    <cellStyle name="Свойства элементов измерения [печать] 9 3 2" xfId="6089"/>
    <cellStyle name="Свойства элементов измерения [печать] 9 3 2 2" xfId="12017"/>
    <cellStyle name="Свойства элементов измерения [печать] 9 3 3" xfId="12018"/>
    <cellStyle name="Свойства элементов измерения [печать] 9 3 4" xfId="12016"/>
    <cellStyle name="Свойства элементов измерения [печать] 9 4" xfId="12019"/>
    <cellStyle name="Свойства элементов измерения [печать] 9 5" xfId="12010"/>
    <cellStyle name="Свойства элементов измерения 10" xfId="3421"/>
    <cellStyle name="Свойства элементов измерения 10 2" xfId="3422"/>
    <cellStyle name="Свойства элементов измерения 10 2 2" xfId="12022"/>
    <cellStyle name="Свойства элементов измерения 10 2 3" xfId="12021"/>
    <cellStyle name="Свойства элементов измерения 10 3" xfId="3423"/>
    <cellStyle name="Свойства элементов измерения 10 3 2" xfId="12024"/>
    <cellStyle name="Свойства элементов измерения 10 3 3" xfId="12023"/>
    <cellStyle name="Свойства элементов измерения 10 4" xfId="12025"/>
    <cellStyle name="Свойства элементов измерения 10 5" xfId="12020"/>
    <cellStyle name="Свойства элементов измерения 11" xfId="3424"/>
    <cellStyle name="Свойства элементов измерения 11 2" xfId="3425"/>
    <cellStyle name="Свойства элементов измерения 11 2 2" xfId="12028"/>
    <cellStyle name="Свойства элементов измерения 11 2 3" xfId="12027"/>
    <cellStyle name="Свойства элементов измерения 11 3" xfId="12029"/>
    <cellStyle name="Свойства элементов измерения 11 4" xfId="12026"/>
    <cellStyle name="Свойства элементов измерения 12" xfId="3426"/>
    <cellStyle name="Свойства элементов измерения 12 2" xfId="3427"/>
    <cellStyle name="Свойства элементов измерения 12 2 2" xfId="12032"/>
    <cellStyle name="Свойства элементов измерения 12 2 3" xfId="12031"/>
    <cellStyle name="Свойства элементов измерения 12 3" xfId="12033"/>
    <cellStyle name="Свойства элементов измерения 12 4" xfId="12030"/>
    <cellStyle name="Свойства элементов измерения 13" xfId="3428"/>
    <cellStyle name="Свойства элементов измерения 13 2" xfId="3429"/>
    <cellStyle name="Свойства элементов измерения 13 2 2" xfId="12036"/>
    <cellStyle name="Свойства элементов измерения 13 2 3" xfId="12035"/>
    <cellStyle name="Свойства элементов измерения 13 3" xfId="12037"/>
    <cellStyle name="Свойства элементов измерения 13 4" xfId="12034"/>
    <cellStyle name="Свойства элементов измерения 14" xfId="3430"/>
    <cellStyle name="Свойства элементов измерения 14 2" xfId="3431"/>
    <cellStyle name="Свойства элементов измерения 14 2 2" xfId="12040"/>
    <cellStyle name="Свойства элементов измерения 14 2 3" xfId="12039"/>
    <cellStyle name="Свойства элементов измерения 14 3" xfId="12041"/>
    <cellStyle name="Свойства элементов измерения 14 4" xfId="12038"/>
    <cellStyle name="Свойства элементов измерения 15" xfId="3432"/>
    <cellStyle name="Свойства элементов измерения 15 10" xfId="12043"/>
    <cellStyle name="Свойства элементов измерения 15 11" xfId="12042"/>
    <cellStyle name="Свойства элементов измерения 15 2" xfId="3433"/>
    <cellStyle name="Свойства элементов измерения 15 2 2" xfId="12045"/>
    <cellStyle name="Свойства элементов измерения 15 2 3" xfId="12044"/>
    <cellStyle name="Свойства элементов измерения 15 3" xfId="3434"/>
    <cellStyle name="Свойства элементов измерения 15 3 2" xfId="12047"/>
    <cellStyle name="Свойства элементов измерения 15 3 3" xfId="12046"/>
    <cellStyle name="Свойства элементов измерения 15 4" xfId="3435"/>
    <cellStyle name="Свойства элементов измерения 15 4 2" xfId="12049"/>
    <cellStyle name="Свойства элементов измерения 15 4 3" xfId="12048"/>
    <cellStyle name="Свойства элементов измерения 15 5" xfId="3436"/>
    <cellStyle name="Свойства элементов измерения 15 5 2" xfId="12051"/>
    <cellStyle name="Свойства элементов измерения 15 5 3" xfId="12050"/>
    <cellStyle name="Свойства элементов измерения 15 6" xfId="3437"/>
    <cellStyle name="Свойства элементов измерения 15 6 2" xfId="12053"/>
    <cellStyle name="Свойства элементов измерения 15 6 3" xfId="12052"/>
    <cellStyle name="Свойства элементов измерения 15 7" xfId="3438"/>
    <cellStyle name="Свойства элементов измерения 15 7 2" xfId="12055"/>
    <cellStyle name="Свойства элементов измерения 15 7 3" xfId="12054"/>
    <cellStyle name="Свойства элементов измерения 15 8" xfId="3439"/>
    <cellStyle name="Свойства элементов измерения 15 8 2" xfId="12057"/>
    <cellStyle name="Свойства элементов измерения 15 8 3" xfId="12056"/>
    <cellStyle name="Свойства элементов измерения 15 9" xfId="3440"/>
    <cellStyle name="Свойства элементов измерения 15 9 2" xfId="12059"/>
    <cellStyle name="Свойства элементов измерения 15 9 3" xfId="12058"/>
    <cellStyle name="Свойства элементов измерения 15_10470_35589_Расчет показателей КФМ" xfId="3441"/>
    <cellStyle name="Свойства элементов измерения 16" xfId="3442"/>
    <cellStyle name="Свойства элементов измерения 16 2" xfId="3443"/>
    <cellStyle name="Свойства элементов измерения 16 2 2" xfId="12062"/>
    <cellStyle name="Свойства элементов измерения 16 2 3" xfId="12061"/>
    <cellStyle name="Свойства элементов измерения 16 3" xfId="12063"/>
    <cellStyle name="Свойства элементов измерения 16 4" xfId="12060"/>
    <cellStyle name="Свойства элементов измерения 17" xfId="3444"/>
    <cellStyle name="Свойства элементов измерения 17 2" xfId="3445"/>
    <cellStyle name="Свойства элементов измерения 17 2 2" xfId="12066"/>
    <cellStyle name="Свойства элементов измерения 17 2 3" xfId="12065"/>
    <cellStyle name="Свойства элементов измерения 17 3" xfId="12067"/>
    <cellStyle name="Свойства элементов измерения 17 4" xfId="12064"/>
    <cellStyle name="Свойства элементов измерения 18" xfId="3446"/>
    <cellStyle name="Свойства элементов измерения 18 2" xfId="3447"/>
    <cellStyle name="Свойства элементов измерения 18 2 2" xfId="12070"/>
    <cellStyle name="Свойства элементов измерения 18 2 3" xfId="12069"/>
    <cellStyle name="Свойства элементов измерения 18 3" xfId="12071"/>
    <cellStyle name="Свойства элементов измерения 18 4" xfId="12068"/>
    <cellStyle name="Свойства элементов измерения 19" xfId="3448"/>
    <cellStyle name="Свойства элементов измерения 19 2" xfId="3449"/>
    <cellStyle name="Свойства элементов измерения 19 2 2" xfId="12074"/>
    <cellStyle name="Свойства элементов измерения 19 2 3" xfId="12073"/>
    <cellStyle name="Свойства элементов измерения 19 3" xfId="12075"/>
    <cellStyle name="Свойства элементов измерения 19 4" xfId="12072"/>
    <cellStyle name="Свойства элементов измерения 2" xfId="3450"/>
    <cellStyle name="Свойства элементов измерения 2 10" xfId="12077"/>
    <cellStyle name="Свойства элементов измерения 2 11" xfId="12076"/>
    <cellStyle name="Свойства элементов измерения 2 2" xfId="3451"/>
    <cellStyle name="Свойства элементов измерения 2 2 10" xfId="12078"/>
    <cellStyle name="Свойства элементов измерения 2 2 2" xfId="3452"/>
    <cellStyle name="Свойства элементов измерения 2 2 2 2" xfId="12080"/>
    <cellStyle name="Свойства элементов измерения 2 2 2 3" xfId="12079"/>
    <cellStyle name="Свойства элементов измерения 2 2 3" xfId="3453"/>
    <cellStyle name="Свойства элементов измерения 2 2 3 2" xfId="12082"/>
    <cellStyle name="Свойства элементов измерения 2 2 3 3" xfId="12081"/>
    <cellStyle name="Свойства элементов измерения 2 2 4" xfId="3454"/>
    <cellStyle name="Свойства элементов измерения 2 2 4 2" xfId="12084"/>
    <cellStyle name="Свойства элементов измерения 2 2 4 3" xfId="12083"/>
    <cellStyle name="Свойства элементов измерения 2 2 5" xfId="3455"/>
    <cellStyle name="Свойства элементов измерения 2 2 5 2" xfId="12086"/>
    <cellStyle name="Свойства элементов измерения 2 2 5 3" xfId="12085"/>
    <cellStyle name="Свойства элементов измерения 2 2 6" xfId="3456"/>
    <cellStyle name="Свойства элементов измерения 2 2 6 2" xfId="12088"/>
    <cellStyle name="Свойства элементов измерения 2 2 6 3" xfId="12087"/>
    <cellStyle name="Свойства элементов измерения 2 2 7" xfId="3457"/>
    <cellStyle name="Свойства элементов измерения 2 2 7 2" xfId="12090"/>
    <cellStyle name="Свойства элементов измерения 2 2 7 3" xfId="12089"/>
    <cellStyle name="Свойства элементов измерения 2 2 8" xfId="3458"/>
    <cellStyle name="Свойства элементов измерения 2 2 8 2" xfId="12092"/>
    <cellStyle name="Свойства элементов измерения 2 2 8 3" xfId="12091"/>
    <cellStyle name="Свойства элементов измерения 2 2 9" xfId="12093"/>
    <cellStyle name="Свойства элементов измерения 2 3" xfId="3459"/>
    <cellStyle name="Свойства элементов измерения 2 3 2" xfId="12095"/>
    <cellStyle name="Свойства элементов измерения 2 3 3" xfId="12094"/>
    <cellStyle name="Свойства элементов измерения 2 4" xfId="3460"/>
    <cellStyle name="Свойства элементов измерения 2 4 2" xfId="12097"/>
    <cellStyle name="Свойства элементов измерения 2 4 3" xfId="12096"/>
    <cellStyle name="Свойства элементов измерения 2 5" xfId="3461"/>
    <cellStyle name="Свойства элементов измерения 2 5 2" xfId="12099"/>
    <cellStyle name="Свойства элементов измерения 2 5 3" xfId="12098"/>
    <cellStyle name="Свойства элементов измерения 2 6" xfId="3462"/>
    <cellStyle name="Свойства элементов измерения 2 6 2" xfId="12101"/>
    <cellStyle name="Свойства элементов измерения 2 6 3" xfId="12100"/>
    <cellStyle name="Свойства элементов измерения 2 7" xfId="3463"/>
    <cellStyle name="Свойства элементов измерения 2 7 2" xfId="12103"/>
    <cellStyle name="Свойства элементов измерения 2 7 3" xfId="12102"/>
    <cellStyle name="Свойства элементов измерения 2 8" xfId="3464"/>
    <cellStyle name="Свойства элементов измерения 2 8 2" xfId="12105"/>
    <cellStyle name="Свойства элементов измерения 2 8 3" xfId="12104"/>
    <cellStyle name="Свойства элементов измерения 2 9" xfId="3465"/>
    <cellStyle name="Свойства элементов измерения 2 9 2" xfId="12107"/>
    <cellStyle name="Свойства элементов измерения 2 9 3" xfId="12106"/>
    <cellStyle name="Свойства элементов измерения 2_10470_35589_Расчет показателей КФМ" xfId="3466"/>
    <cellStyle name="Свойства элементов измерения 20" xfId="3467"/>
    <cellStyle name="Свойства элементов измерения 20 2" xfId="3468"/>
    <cellStyle name="Свойства элементов измерения 20 2 2" xfId="12110"/>
    <cellStyle name="Свойства элементов измерения 20 2 3" xfId="12109"/>
    <cellStyle name="Свойства элементов измерения 20 3" xfId="12111"/>
    <cellStyle name="Свойства элементов измерения 20 4" xfId="12108"/>
    <cellStyle name="Свойства элементов измерения 21" xfId="3469"/>
    <cellStyle name="Свойства элементов измерения 21 2" xfId="3470"/>
    <cellStyle name="Свойства элементов измерения 21 2 2" xfId="12114"/>
    <cellStyle name="Свойства элементов измерения 21 2 3" xfId="12113"/>
    <cellStyle name="Свойства элементов измерения 21 3" xfId="12115"/>
    <cellStyle name="Свойства элементов измерения 21 4" xfId="12112"/>
    <cellStyle name="Свойства элементов измерения 22" xfId="12116"/>
    <cellStyle name="Свойства элементов измерения 23" xfId="12117"/>
    <cellStyle name="Свойства элементов измерения 24" xfId="12118"/>
    <cellStyle name="Свойства элементов измерения 25" xfId="12119"/>
    <cellStyle name="Свойства элементов измерения 26" xfId="12120"/>
    <cellStyle name="Свойства элементов измерения 27" xfId="12121"/>
    <cellStyle name="Свойства элементов измерения 28" xfId="12122"/>
    <cellStyle name="Свойства элементов измерения 29" xfId="12123"/>
    <cellStyle name="Свойства элементов измерения 3" xfId="3471"/>
    <cellStyle name="Свойства элементов измерения 3 10" xfId="12124"/>
    <cellStyle name="Свойства элементов измерения 3 2" xfId="3472"/>
    <cellStyle name="Свойства элементов измерения 3 2 2" xfId="12126"/>
    <cellStyle name="Свойства элементов измерения 3 2 3" xfId="12125"/>
    <cellStyle name="Свойства элементов измерения 3 3" xfId="3473"/>
    <cellStyle name="Свойства элементов измерения 3 3 2" xfId="12128"/>
    <cellStyle name="Свойства элементов измерения 3 3 3" xfId="12127"/>
    <cellStyle name="Свойства элементов измерения 3 4" xfId="3474"/>
    <cellStyle name="Свойства элементов измерения 3 4 2" xfId="12130"/>
    <cellStyle name="Свойства элементов измерения 3 4 3" xfId="12129"/>
    <cellStyle name="Свойства элементов измерения 3 5" xfId="3475"/>
    <cellStyle name="Свойства элементов измерения 3 5 2" xfId="12132"/>
    <cellStyle name="Свойства элементов измерения 3 5 3" xfId="12131"/>
    <cellStyle name="Свойства элементов измерения 3 6" xfId="3476"/>
    <cellStyle name="Свойства элементов измерения 3 6 2" xfId="12134"/>
    <cellStyle name="Свойства элементов измерения 3 6 3" xfId="12133"/>
    <cellStyle name="Свойства элементов измерения 3 7" xfId="3477"/>
    <cellStyle name="Свойства элементов измерения 3 7 2" xfId="12136"/>
    <cellStyle name="Свойства элементов измерения 3 7 3" xfId="12135"/>
    <cellStyle name="Свойства элементов измерения 3 8" xfId="3478"/>
    <cellStyle name="Свойства элементов измерения 3 8 2" xfId="12138"/>
    <cellStyle name="Свойства элементов измерения 3 8 3" xfId="12137"/>
    <cellStyle name="Свойства элементов измерения 3 9" xfId="12139"/>
    <cellStyle name="Свойства элементов измерения 3_10470_35589_Расчет показателей КФМ" xfId="3479"/>
    <cellStyle name="Свойства элементов измерения 30" xfId="12140"/>
    <cellStyle name="Свойства элементов измерения 31" xfId="12141"/>
    <cellStyle name="Свойства элементов измерения 32" xfId="12142"/>
    <cellStyle name="Свойства элементов измерения 33" xfId="12143"/>
    <cellStyle name="Свойства элементов измерения 34" xfId="12144"/>
    <cellStyle name="Свойства элементов измерения 35" xfId="12145"/>
    <cellStyle name="Свойства элементов измерения 36" xfId="11799"/>
    <cellStyle name="Свойства элементов измерения 37" xfId="14555"/>
    <cellStyle name="Свойства элементов измерения 38" xfId="14573"/>
    <cellStyle name="Свойства элементов измерения 39" xfId="14531"/>
    <cellStyle name="Свойства элементов измерения 4" xfId="3480"/>
    <cellStyle name="Свойства элементов измерения 4 10" xfId="12146"/>
    <cellStyle name="Свойства элементов измерения 4 2" xfId="3481"/>
    <cellStyle name="Свойства элементов измерения 4 2 2" xfId="12148"/>
    <cellStyle name="Свойства элементов измерения 4 2 3" xfId="12147"/>
    <cellStyle name="Свойства элементов измерения 4 3" xfId="3482"/>
    <cellStyle name="Свойства элементов измерения 4 3 2" xfId="12150"/>
    <cellStyle name="Свойства элементов измерения 4 3 3" xfId="12149"/>
    <cellStyle name="Свойства элементов измерения 4 4" xfId="3483"/>
    <cellStyle name="Свойства элементов измерения 4 4 2" xfId="12152"/>
    <cellStyle name="Свойства элементов измерения 4 4 3" xfId="12151"/>
    <cellStyle name="Свойства элементов измерения 4 5" xfId="3484"/>
    <cellStyle name="Свойства элементов измерения 4 5 2" xfId="12154"/>
    <cellStyle name="Свойства элементов измерения 4 5 3" xfId="12153"/>
    <cellStyle name="Свойства элементов измерения 4 6" xfId="3485"/>
    <cellStyle name="Свойства элементов измерения 4 6 2" xfId="12156"/>
    <cellStyle name="Свойства элементов измерения 4 6 3" xfId="12155"/>
    <cellStyle name="Свойства элементов измерения 4 7" xfId="3486"/>
    <cellStyle name="Свойства элементов измерения 4 7 2" xfId="12158"/>
    <cellStyle name="Свойства элементов измерения 4 7 3" xfId="12157"/>
    <cellStyle name="Свойства элементов измерения 4 8" xfId="3487"/>
    <cellStyle name="Свойства элементов измерения 4 8 2" xfId="12160"/>
    <cellStyle name="Свойства элементов измерения 4 8 3" xfId="12159"/>
    <cellStyle name="Свойства элементов измерения 4 9" xfId="12161"/>
    <cellStyle name="Свойства элементов измерения 4_10470_35589_Расчет показателей КФМ" xfId="3488"/>
    <cellStyle name="Свойства элементов измерения 40" xfId="14566"/>
    <cellStyle name="Свойства элементов измерения 5" xfId="3489"/>
    <cellStyle name="Свойства элементов измерения 5 10" xfId="12162"/>
    <cellStyle name="Свойства элементов измерения 5 2" xfId="3490"/>
    <cellStyle name="Свойства элементов измерения 5 2 2" xfId="12164"/>
    <cellStyle name="Свойства элементов измерения 5 2 3" xfId="12163"/>
    <cellStyle name="Свойства элементов измерения 5 3" xfId="3491"/>
    <cellStyle name="Свойства элементов измерения 5 3 2" xfId="12166"/>
    <cellStyle name="Свойства элементов измерения 5 3 3" xfId="12165"/>
    <cellStyle name="Свойства элементов измерения 5 4" xfId="3492"/>
    <cellStyle name="Свойства элементов измерения 5 4 2" xfId="12168"/>
    <cellStyle name="Свойства элементов измерения 5 4 3" xfId="12167"/>
    <cellStyle name="Свойства элементов измерения 5 5" xfId="3493"/>
    <cellStyle name="Свойства элементов измерения 5 5 2" xfId="12170"/>
    <cellStyle name="Свойства элементов измерения 5 5 3" xfId="12169"/>
    <cellStyle name="Свойства элементов измерения 5 6" xfId="3494"/>
    <cellStyle name="Свойства элементов измерения 5 6 2" xfId="12172"/>
    <cellStyle name="Свойства элементов измерения 5 6 3" xfId="12171"/>
    <cellStyle name="Свойства элементов измерения 5 7" xfId="3495"/>
    <cellStyle name="Свойства элементов измерения 5 7 2" xfId="12174"/>
    <cellStyle name="Свойства элементов измерения 5 7 3" xfId="12173"/>
    <cellStyle name="Свойства элементов измерения 5 8" xfId="3496"/>
    <cellStyle name="Свойства элементов измерения 5 8 2" xfId="12176"/>
    <cellStyle name="Свойства элементов измерения 5 8 3" xfId="12175"/>
    <cellStyle name="Свойства элементов измерения 5 9" xfId="12177"/>
    <cellStyle name="Свойства элементов измерения 5_10470_35589_Расчет показателей КФМ" xfId="3497"/>
    <cellStyle name="Свойства элементов измерения 6" xfId="3498"/>
    <cellStyle name="Свойства элементов измерения 6 10" xfId="12178"/>
    <cellStyle name="Свойства элементов измерения 6 2" xfId="3499"/>
    <cellStyle name="Свойства элементов измерения 6 2 2" xfId="12180"/>
    <cellStyle name="Свойства элементов измерения 6 2 3" xfId="12179"/>
    <cellStyle name="Свойства элементов измерения 6 3" xfId="3500"/>
    <cellStyle name="Свойства элементов измерения 6 3 2" xfId="12182"/>
    <cellStyle name="Свойства элементов измерения 6 3 3" xfId="12181"/>
    <cellStyle name="Свойства элементов измерения 6 4" xfId="3501"/>
    <cellStyle name="Свойства элементов измерения 6 4 2" xfId="12184"/>
    <cellStyle name="Свойства элементов измерения 6 4 3" xfId="12183"/>
    <cellStyle name="Свойства элементов измерения 6 5" xfId="3502"/>
    <cellStyle name="Свойства элементов измерения 6 5 2" xfId="12186"/>
    <cellStyle name="Свойства элементов измерения 6 5 3" xfId="12185"/>
    <cellStyle name="Свойства элементов измерения 6 6" xfId="3503"/>
    <cellStyle name="Свойства элементов измерения 6 6 2" xfId="12188"/>
    <cellStyle name="Свойства элементов измерения 6 6 3" xfId="12187"/>
    <cellStyle name="Свойства элементов измерения 6 7" xfId="3504"/>
    <cellStyle name="Свойства элементов измерения 6 7 2" xfId="12190"/>
    <cellStyle name="Свойства элементов измерения 6 7 3" xfId="12189"/>
    <cellStyle name="Свойства элементов измерения 6 8" xfId="3505"/>
    <cellStyle name="Свойства элементов измерения 6 8 2" xfId="12192"/>
    <cellStyle name="Свойства элементов измерения 6 8 3" xfId="12191"/>
    <cellStyle name="Свойства элементов измерения 6 9" xfId="12193"/>
    <cellStyle name="Свойства элементов измерения 6_10470_35589_Расчет показателей КФМ" xfId="3506"/>
    <cellStyle name="Свойства элементов измерения 7" xfId="3507"/>
    <cellStyle name="Свойства элементов измерения 7 10" xfId="12194"/>
    <cellStyle name="Свойства элементов измерения 7 2" xfId="3508"/>
    <cellStyle name="Свойства элементов измерения 7 2 2" xfId="12196"/>
    <cellStyle name="Свойства элементов измерения 7 2 3" xfId="12195"/>
    <cellStyle name="Свойства элементов измерения 7 3" xfId="3509"/>
    <cellStyle name="Свойства элементов измерения 7 3 2" xfId="12198"/>
    <cellStyle name="Свойства элементов измерения 7 3 3" xfId="12197"/>
    <cellStyle name="Свойства элементов измерения 7 4" xfId="3510"/>
    <cellStyle name="Свойства элементов измерения 7 4 2" xfId="12200"/>
    <cellStyle name="Свойства элементов измерения 7 4 3" xfId="12199"/>
    <cellStyle name="Свойства элементов измерения 7 5" xfId="3511"/>
    <cellStyle name="Свойства элементов измерения 7 5 2" xfId="12202"/>
    <cellStyle name="Свойства элементов измерения 7 5 3" xfId="12201"/>
    <cellStyle name="Свойства элементов измерения 7 6" xfId="3512"/>
    <cellStyle name="Свойства элементов измерения 7 6 2" xfId="12204"/>
    <cellStyle name="Свойства элементов измерения 7 6 3" xfId="12203"/>
    <cellStyle name="Свойства элементов измерения 7 7" xfId="3513"/>
    <cellStyle name="Свойства элементов измерения 7 7 2" xfId="12206"/>
    <cellStyle name="Свойства элементов измерения 7 7 3" xfId="12205"/>
    <cellStyle name="Свойства элементов измерения 7 8" xfId="3514"/>
    <cellStyle name="Свойства элементов измерения 7 8 2" xfId="12208"/>
    <cellStyle name="Свойства элементов измерения 7 8 3" xfId="12207"/>
    <cellStyle name="Свойства элементов измерения 7 9" xfId="12209"/>
    <cellStyle name="Свойства элементов измерения 7_10470_35589_Расчет показателей КФМ" xfId="3515"/>
    <cellStyle name="Свойства элементов измерения 8" xfId="3516"/>
    <cellStyle name="Свойства элементов измерения 8 10" xfId="12210"/>
    <cellStyle name="Свойства элементов измерения 8 2" xfId="3517"/>
    <cellStyle name="Свойства элементов измерения 8 2 2" xfId="12212"/>
    <cellStyle name="Свойства элементов измерения 8 2 3" xfId="12211"/>
    <cellStyle name="Свойства элементов измерения 8 3" xfId="3518"/>
    <cellStyle name="Свойства элементов измерения 8 3 2" xfId="12214"/>
    <cellStyle name="Свойства элементов измерения 8 3 3" xfId="12213"/>
    <cellStyle name="Свойства элементов измерения 8 4" xfId="3519"/>
    <cellStyle name="Свойства элементов измерения 8 4 2" xfId="12216"/>
    <cellStyle name="Свойства элементов измерения 8 4 3" xfId="12215"/>
    <cellStyle name="Свойства элементов измерения 8 5" xfId="3520"/>
    <cellStyle name="Свойства элементов измерения 8 5 2" xfId="12218"/>
    <cellStyle name="Свойства элементов измерения 8 5 3" xfId="12217"/>
    <cellStyle name="Свойства элементов измерения 8 6" xfId="3521"/>
    <cellStyle name="Свойства элементов измерения 8 6 2" xfId="12220"/>
    <cellStyle name="Свойства элементов измерения 8 6 3" xfId="12219"/>
    <cellStyle name="Свойства элементов измерения 8 7" xfId="3522"/>
    <cellStyle name="Свойства элементов измерения 8 7 2" xfId="12222"/>
    <cellStyle name="Свойства элементов измерения 8 7 3" xfId="12221"/>
    <cellStyle name="Свойства элементов измерения 8 8" xfId="3523"/>
    <cellStyle name="Свойства элементов измерения 8 8 2" xfId="12224"/>
    <cellStyle name="Свойства элементов измерения 8 8 3" xfId="12223"/>
    <cellStyle name="Свойства элементов измерения 8 9" xfId="12225"/>
    <cellStyle name="Свойства элементов измерения 8_10470_35589_Расчет показателей КФМ" xfId="3524"/>
    <cellStyle name="Свойства элементов измерения 9" xfId="3525"/>
    <cellStyle name="Свойства элементов измерения 9 2" xfId="3526"/>
    <cellStyle name="Свойства элементов измерения 9 2 2" xfId="12228"/>
    <cellStyle name="Свойства элементов измерения 9 2 3" xfId="12227"/>
    <cellStyle name="Свойства элементов измерения 9 3" xfId="3527"/>
    <cellStyle name="Свойства элементов измерения 9 3 2" xfId="12230"/>
    <cellStyle name="Свойства элементов измерения 9 3 3" xfId="12229"/>
    <cellStyle name="Свойства элементов измерения 9 4" xfId="12231"/>
    <cellStyle name="Свойства элементов измерения 9 5" xfId="12226"/>
    <cellStyle name="Связанная ячейка 2" xfId="3529"/>
    <cellStyle name="Связанная ячейка 2 2" xfId="3530"/>
    <cellStyle name="Связанная ячейка 2 2 2" xfId="12235"/>
    <cellStyle name="Связанная ячейка 2 2 3" xfId="12234"/>
    <cellStyle name="Связанная ячейка 2 3" xfId="3531"/>
    <cellStyle name="Связанная ячейка 2 3 2" xfId="12237"/>
    <cellStyle name="Связанная ячейка 2 3 3" xfId="12236"/>
    <cellStyle name="Связанная ячейка 2 4" xfId="12238"/>
    <cellStyle name="Связанная ячейка 2 5" xfId="12233"/>
    <cellStyle name="Связанная ячейка 3" xfId="3532"/>
    <cellStyle name="Связанная ячейка 3 2" xfId="3533"/>
    <cellStyle name="Связанная ячейка 3 2 2" xfId="12241"/>
    <cellStyle name="Связанная ячейка 3 2 3" xfId="12240"/>
    <cellStyle name="Связанная ячейка 3 3" xfId="3534"/>
    <cellStyle name="Связанная ячейка 3 3 2" xfId="12243"/>
    <cellStyle name="Связанная ячейка 3 3 3" xfId="12242"/>
    <cellStyle name="Связанная ячейка 3 4" xfId="12244"/>
    <cellStyle name="Связанная ячейка 3 5" xfId="12239"/>
    <cellStyle name="Связанная ячейка 4" xfId="3535"/>
    <cellStyle name="Связанная ячейка 4 2" xfId="3536"/>
    <cellStyle name="Связанная ячейка 4 2 2" xfId="12247"/>
    <cellStyle name="Связанная ячейка 4 2 3" xfId="12246"/>
    <cellStyle name="Связанная ячейка 4 3" xfId="3537"/>
    <cellStyle name="Связанная ячейка 4 3 2" xfId="12249"/>
    <cellStyle name="Связанная ячейка 4 3 3" xfId="12248"/>
    <cellStyle name="Связанная ячейка 4 4" xfId="12250"/>
    <cellStyle name="Связанная ячейка 4 5" xfId="12245"/>
    <cellStyle name="Связанная ячейка 5" xfId="3538"/>
    <cellStyle name="Связанная ячейка 5 2" xfId="12252"/>
    <cellStyle name="Связанная ячейка 5 3" xfId="12251"/>
    <cellStyle name="Связанная ячейка 6" xfId="3539"/>
    <cellStyle name="Связанная ячейка 6 2" xfId="12254"/>
    <cellStyle name="Связанная ячейка 6 3" xfId="12253"/>
    <cellStyle name="Связанная ячейка 7" xfId="12232"/>
    <cellStyle name="Связанная ячейка 8" xfId="3528"/>
    <cellStyle name="Текст предупреждения 2" xfId="3541"/>
    <cellStyle name="Текст предупреждения 2 2" xfId="3542"/>
    <cellStyle name="Текст предупреждения 2 2 2" xfId="12258"/>
    <cellStyle name="Текст предупреждения 2 2 3" xfId="12257"/>
    <cellStyle name="Текст предупреждения 2 3" xfId="3543"/>
    <cellStyle name="Текст предупреждения 2 3 2" xfId="12260"/>
    <cellStyle name="Текст предупреждения 2 3 3" xfId="12259"/>
    <cellStyle name="Текст предупреждения 2 4" xfId="12261"/>
    <cellStyle name="Текст предупреждения 2 5" xfId="12256"/>
    <cellStyle name="Текст предупреждения 3" xfId="3544"/>
    <cellStyle name="Текст предупреждения 3 2" xfId="3545"/>
    <cellStyle name="Текст предупреждения 3 2 2" xfId="12264"/>
    <cellStyle name="Текст предупреждения 3 2 3" xfId="12263"/>
    <cellStyle name="Текст предупреждения 3 3" xfId="3546"/>
    <cellStyle name="Текст предупреждения 3 3 2" xfId="12266"/>
    <cellStyle name="Текст предупреждения 3 3 3" xfId="12265"/>
    <cellStyle name="Текст предупреждения 3 4" xfId="12267"/>
    <cellStyle name="Текст предупреждения 3 5" xfId="12262"/>
    <cellStyle name="Текст предупреждения 4" xfId="3547"/>
    <cellStyle name="Текст предупреждения 4 2" xfId="3548"/>
    <cellStyle name="Текст предупреждения 4 2 2" xfId="12270"/>
    <cellStyle name="Текст предупреждения 4 2 3" xfId="12269"/>
    <cellStyle name="Текст предупреждения 4 3" xfId="3549"/>
    <cellStyle name="Текст предупреждения 4 3 2" xfId="12272"/>
    <cellStyle name="Текст предупреждения 4 3 3" xfId="12271"/>
    <cellStyle name="Текст предупреждения 4 4" xfId="12273"/>
    <cellStyle name="Текст предупреждения 4 5" xfId="12268"/>
    <cellStyle name="Текст предупреждения 5" xfId="3550"/>
    <cellStyle name="Текст предупреждения 5 2" xfId="12275"/>
    <cellStyle name="Текст предупреждения 5 3" xfId="12274"/>
    <cellStyle name="Текст предупреждения 6" xfId="3551"/>
    <cellStyle name="Текст предупреждения 6 2" xfId="12277"/>
    <cellStyle name="Текст предупреждения 6 3" xfId="12276"/>
    <cellStyle name="Текст предупреждения 7" xfId="12255"/>
    <cellStyle name="Текст предупреждения 8" xfId="3540"/>
    <cellStyle name="Хороший 2" xfId="3553"/>
    <cellStyle name="Хороший 2 2" xfId="3554"/>
    <cellStyle name="Хороший 2 2 2" xfId="12281"/>
    <cellStyle name="Хороший 2 2 3" xfId="12280"/>
    <cellStyle name="Хороший 2 3" xfId="3555"/>
    <cellStyle name="Хороший 2 3 2" xfId="12283"/>
    <cellStyle name="Хороший 2 3 3" xfId="12282"/>
    <cellStyle name="Хороший 2 4" xfId="12284"/>
    <cellStyle name="Хороший 2 5" xfId="12279"/>
    <cellStyle name="Хороший 3" xfId="3556"/>
    <cellStyle name="Хороший 3 2" xfId="3557"/>
    <cellStyle name="Хороший 3 2 2" xfId="12287"/>
    <cellStyle name="Хороший 3 2 3" xfId="12286"/>
    <cellStyle name="Хороший 3 3" xfId="3558"/>
    <cellStyle name="Хороший 3 3 2" xfId="12289"/>
    <cellStyle name="Хороший 3 3 3" xfId="12288"/>
    <cellStyle name="Хороший 3 4" xfId="12290"/>
    <cellStyle name="Хороший 3 5" xfId="12285"/>
    <cellStyle name="Хороший 4" xfId="3559"/>
    <cellStyle name="Хороший 4 2" xfId="3560"/>
    <cellStyle name="Хороший 4 2 2" xfId="12293"/>
    <cellStyle name="Хороший 4 2 3" xfId="12292"/>
    <cellStyle name="Хороший 4 3" xfId="3561"/>
    <cellStyle name="Хороший 4 3 2" xfId="12295"/>
    <cellStyle name="Хороший 4 3 3" xfId="12294"/>
    <cellStyle name="Хороший 4 4" xfId="12296"/>
    <cellStyle name="Хороший 4 5" xfId="12291"/>
    <cellStyle name="Хороший 5" xfId="3562"/>
    <cellStyle name="Хороший 5 2" xfId="12298"/>
    <cellStyle name="Хороший 5 3" xfId="12297"/>
    <cellStyle name="Хороший 6" xfId="3563"/>
    <cellStyle name="Хороший 6 2" xfId="12300"/>
    <cellStyle name="Хороший 6 3" xfId="12299"/>
    <cellStyle name="Хороший 7" xfId="12278"/>
    <cellStyle name="Хороший 8" xfId="3552"/>
    <cellStyle name="Элементы осей" xfId="3564"/>
    <cellStyle name="Элементы осей [печать]" xfId="3565"/>
    <cellStyle name="Элементы осей [печать] 10" xfId="3566"/>
    <cellStyle name="Элементы осей [печать] 10 2" xfId="3567"/>
    <cellStyle name="Элементы осей [печать] 10 2 2" xfId="3568"/>
    <cellStyle name="Элементы осей [печать] 10 2 2 2" xfId="12306"/>
    <cellStyle name="Элементы осей [печать] 10 2 2 3" xfId="12305"/>
    <cellStyle name="Элементы осей [печать] 10 2 3" xfId="6658"/>
    <cellStyle name="Элементы осей [печать] 10 2 3 2" xfId="12308"/>
    <cellStyle name="Элементы осей [печать] 10 2 3 3" xfId="12309"/>
    <cellStyle name="Элементы осей [печать] 10 2 3 4" xfId="12307"/>
    <cellStyle name="Элементы осей [печать] 10 2 4" xfId="6090"/>
    <cellStyle name="Элементы осей [печать] 10 2 4 2" xfId="12310"/>
    <cellStyle name="Элементы осей [печать] 10 2 5" xfId="12304"/>
    <cellStyle name="Элементы осей [печать] 10 3" xfId="3569"/>
    <cellStyle name="Элементы осей [печать] 10 3 2" xfId="6091"/>
    <cellStyle name="Элементы осей [печать] 10 3 2 2" xfId="12312"/>
    <cellStyle name="Элементы осей [печать] 10 3 3" xfId="8492"/>
    <cellStyle name="Элементы осей [печать] 10 3 3 2" xfId="12313"/>
    <cellStyle name="Элементы осей [печать] 10 3 4" xfId="12311"/>
    <cellStyle name="Элементы осей [печать] 10 3 5" xfId="14221"/>
    <cellStyle name="Элементы осей [печать] 10 4" xfId="4557"/>
    <cellStyle name="Элементы осей [печать] 10 4 2" xfId="12314"/>
    <cellStyle name="Элементы осей [печать] 10 5" xfId="7675"/>
    <cellStyle name="Элементы осей [печать] 10 5 2" xfId="12315"/>
    <cellStyle name="Элементы осей [печать] 10 6" xfId="12303"/>
    <cellStyle name="Элементы осей [печать] 10 7" xfId="13744"/>
    <cellStyle name="Элементы осей [печать] 11" xfId="3570"/>
    <cellStyle name="Элементы осей [печать] 11 2" xfId="3571"/>
    <cellStyle name="Элементы осей [печать] 11 2 2" xfId="3572"/>
    <cellStyle name="Элементы осей [печать] 11 2 2 2" xfId="12319"/>
    <cellStyle name="Элементы осей [печать] 11 2 2 3" xfId="12318"/>
    <cellStyle name="Элементы осей [печать] 11 2 3" xfId="6659"/>
    <cellStyle name="Элементы осей [печать] 11 2 3 2" xfId="12321"/>
    <cellStyle name="Элементы осей [печать] 11 2 3 3" xfId="12322"/>
    <cellStyle name="Элементы осей [печать] 11 2 3 4" xfId="12320"/>
    <cellStyle name="Элементы осей [печать] 11 2 4" xfId="6092"/>
    <cellStyle name="Элементы осей [печать] 11 2 4 2" xfId="12323"/>
    <cellStyle name="Элементы осей [печать] 11 2 5" xfId="12317"/>
    <cellStyle name="Элементы осей [печать] 11 3" xfId="3573"/>
    <cellStyle name="Элементы осей [печать] 11 3 2" xfId="6093"/>
    <cellStyle name="Элементы осей [печать] 11 3 2 2" xfId="12325"/>
    <cellStyle name="Элементы осей [печать] 11 3 3" xfId="8493"/>
    <cellStyle name="Элементы осей [печать] 11 3 3 2" xfId="12326"/>
    <cellStyle name="Элементы осей [печать] 11 3 4" xfId="12324"/>
    <cellStyle name="Элементы осей [печать] 11 3 5" xfId="14222"/>
    <cellStyle name="Элементы осей [печать] 11 4" xfId="4558"/>
    <cellStyle name="Элементы осей [печать] 11 4 2" xfId="12327"/>
    <cellStyle name="Элементы осей [печать] 11 5" xfId="7676"/>
    <cellStyle name="Элементы осей [печать] 11 5 2" xfId="12328"/>
    <cellStyle name="Элементы осей [печать] 11 6" xfId="12316"/>
    <cellStyle name="Элементы осей [печать] 11 7" xfId="13745"/>
    <cellStyle name="Элементы осей [печать] 12" xfId="3574"/>
    <cellStyle name="Элементы осей [печать] 12 2" xfId="3575"/>
    <cellStyle name="Элементы осей [печать] 12 2 2" xfId="3576"/>
    <cellStyle name="Элементы осей [печать] 12 2 2 2" xfId="12332"/>
    <cellStyle name="Элементы осей [печать] 12 2 2 3" xfId="12331"/>
    <cellStyle name="Элементы осей [печать] 12 2 3" xfId="6660"/>
    <cellStyle name="Элементы осей [печать] 12 2 3 2" xfId="12334"/>
    <cellStyle name="Элементы осей [печать] 12 2 3 3" xfId="12335"/>
    <cellStyle name="Элементы осей [печать] 12 2 3 4" xfId="12333"/>
    <cellStyle name="Элементы осей [печать] 12 2 4" xfId="6094"/>
    <cellStyle name="Элементы осей [печать] 12 2 4 2" xfId="12336"/>
    <cellStyle name="Элементы осей [печать] 12 2 5" xfId="12330"/>
    <cellStyle name="Элементы осей [печать] 12 3" xfId="3577"/>
    <cellStyle name="Элементы осей [печать] 12 3 2" xfId="6095"/>
    <cellStyle name="Элементы осей [печать] 12 3 2 2" xfId="12338"/>
    <cellStyle name="Элементы осей [печать] 12 3 3" xfId="8494"/>
    <cellStyle name="Элементы осей [печать] 12 3 3 2" xfId="12339"/>
    <cellStyle name="Элементы осей [печать] 12 3 4" xfId="12337"/>
    <cellStyle name="Элементы осей [печать] 12 3 5" xfId="14223"/>
    <cellStyle name="Элементы осей [печать] 12 4" xfId="4559"/>
    <cellStyle name="Элементы осей [печать] 12 4 2" xfId="12340"/>
    <cellStyle name="Элементы осей [печать] 12 5" xfId="7677"/>
    <cellStyle name="Элементы осей [печать] 12 5 2" xfId="12341"/>
    <cellStyle name="Элементы осей [печать] 12 6" xfId="12329"/>
    <cellStyle name="Элементы осей [печать] 12 7" xfId="13746"/>
    <cellStyle name="Элементы осей [печать] 13" xfId="3578"/>
    <cellStyle name="Элементы осей [печать] 13 2" xfId="3579"/>
    <cellStyle name="Элементы осей [печать] 13 2 2" xfId="12344"/>
    <cellStyle name="Элементы осей [печать] 13 2 3" xfId="12343"/>
    <cellStyle name="Элементы осей [печать] 13 3" xfId="3580"/>
    <cellStyle name="Элементы осей [печать] 13 3 2" xfId="6096"/>
    <cellStyle name="Элементы осей [печать] 13 3 2 2" xfId="12346"/>
    <cellStyle name="Элементы осей [печать] 13 3 3" xfId="8495"/>
    <cellStyle name="Элементы осей [печать] 13 3 3 2" xfId="12347"/>
    <cellStyle name="Элементы осей [печать] 13 3 4" xfId="12345"/>
    <cellStyle name="Элементы осей [печать] 13 3 5" xfId="14224"/>
    <cellStyle name="Элементы осей [печать] 13 4" xfId="4560"/>
    <cellStyle name="Элементы осей [печать] 13 4 2" xfId="12348"/>
    <cellStyle name="Элементы осей [печать] 13 5" xfId="7678"/>
    <cellStyle name="Элементы осей [печать] 13 5 2" xfId="12349"/>
    <cellStyle name="Элементы осей [печать] 13 6" xfId="12342"/>
    <cellStyle name="Элементы осей [печать] 13 7" xfId="13747"/>
    <cellStyle name="Элементы осей [печать] 14" xfId="3581"/>
    <cellStyle name="Элементы осей [печать] 14 2" xfId="3582"/>
    <cellStyle name="Элементы осей [печать] 14 2 2" xfId="12352"/>
    <cellStyle name="Элементы осей [печать] 14 2 3" xfId="12351"/>
    <cellStyle name="Элементы осей [печать] 14 3" xfId="3583"/>
    <cellStyle name="Элементы осей [печать] 14 3 2" xfId="6097"/>
    <cellStyle name="Элементы осей [печать] 14 3 2 2" xfId="12354"/>
    <cellStyle name="Элементы осей [печать] 14 3 3" xfId="8496"/>
    <cellStyle name="Элементы осей [печать] 14 3 3 2" xfId="12355"/>
    <cellStyle name="Элементы осей [печать] 14 3 4" xfId="12353"/>
    <cellStyle name="Элементы осей [печать] 14 3 5" xfId="14225"/>
    <cellStyle name="Элементы осей [печать] 14 4" xfId="4561"/>
    <cellStyle name="Элементы осей [печать] 14 4 2" xfId="12356"/>
    <cellStyle name="Элементы осей [печать] 14 5" xfId="7679"/>
    <cellStyle name="Элементы осей [печать] 14 5 2" xfId="12357"/>
    <cellStyle name="Элементы осей [печать] 14 6" xfId="12350"/>
    <cellStyle name="Элементы осей [печать] 14 7" xfId="13748"/>
    <cellStyle name="Элементы осей [печать] 15" xfId="3584"/>
    <cellStyle name="Элементы осей [печать] 15 10" xfId="3585"/>
    <cellStyle name="Элементы осей [печать] 15 10 2" xfId="6098"/>
    <cellStyle name="Элементы осей [печать] 15 10 2 2" xfId="12360"/>
    <cellStyle name="Элементы осей [печать] 15 10 3" xfId="8497"/>
    <cellStyle name="Элементы осей [печать] 15 10 3 2" xfId="12361"/>
    <cellStyle name="Элементы осей [печать] 15 10 4" xfId="12359"/>
    <cellStyle name="Элементы осей [печать] 15 10 5" xfId="14226"/>
    <cellStyle name="Элементы осей [печать] 15 11" xfId="4562"/>
    <cellStyle name="Элементы осей [печать] 15 11 2" xfId="12362"/>
    <cellStyle name="Элементы осей [печать] 15 12" xfId="7680"/>
    <cellStyle name="Элементы осей [печать] 15 12 2" xfId="12363"/>
    <cellStyle name="Элементы осей [печать] 15 13" xfId="12358"/>
    <cellStyle name="Элементы осей [печать] 15 14" xfId="13749"/>
    <cellStyle name="Элементы осей [печать] 15 2" xfId="3586"/>
    <cellStyle name="Элементы осей [печать] 15 2 2" xfId="3587"/>
    <cellStyle name="Элементы осей [печать] 15 2 2 2" xfId="6099"/>
    <cellStyle name="Элементы осей [печать] 15 2 2 2 2" xfId="12366"/>
    <cellStyle name="Элементы осей [печать] 15 2 2 3" xfId="12367"/>
    <cellStyle name="Элементы осей [печать] 15 2 2 4" xfId="12365"/>
    <cellStyle name="Элементы осей [печать] 15 2 3" xfId="3588"/>
    <cellStyle name="Элементы осей [печать] 15 2 3 2" xfId="6100"/>
    <cellStyle name="Элементы осей [печать] 15 2 3 2 2" xfId="12369"/>
    <cellStyle name="Элементы осей [печать] 15 2 3 3" xfId="12370"/>
    <cellStyle name="Элементы осей [печать] 15 2 3 4" xfId="12368"/>
    <cellStyle name="Элементы осей [печать] 15 2 4" xfId="4563"/>
    <cellStyle name="Элементы осей [печать] 15 2 4 2" xfId="12371"/>
    <cellStyle name="Элементы осей [печать] 15 2 5" xfId="12364"/>
    <cellStyle name="Элементы осей [печать] 15 3" xfId="3589"/>
    <cellStyle name="Элементы осей [печать] 15 3 2" xfId="3590"/>
    <cellStyle name="Элементы осей [печать] 15 3 2 2" xfId="6101"/>
    <cellStyle name="Элементы осей [печать] 15 3 2 2 2" xfId="12374"/>
    <cellStyle name="Элементы осей [печать] 15 3 2 3" xfId="12375"/>
    <cellStyle name="Элементы осей [печать] 15 3 2 4" xfId="12373"/>
    <cellStyle name="Элементы осей [печать] 15 3 3" xfId="3591"/>
    <cellStyle name="Элементы осей [печать] 15 3 3 2" xfId="6102"/>
    <cellStyle name="Элементы осей [печать] 15 3 3 2 2" xfId="12377"/>
    <cellStyle name="Элементы осей [печать] 15 3 3 3" xfId="12378"/>
    <cellStyle name="Элементы осей [печать] 15 3 3 4" xfId="12376"/>
    <cellStyle name="Элементы осей [печать] 15 3 4" xfId="4564"/>
    <cellStyle name="Элементы осей [печать] 15 3 4 2" xfId="12379"/>
    <cellStyle name="Элементы осей [печать] 15 3 5" xfId="12372"/>
    <cellStyle name="Элементы осей [печать] 15 4" xfId="3592"/>
    <cellStyle name="Элементы осей [печать] 15 4 2" xfId="3593"/>
    <cellStyle name="Элементы осей [печать] 15 4 2 2" xfId="6103"/>
    <cellStyle name="Элементы осей [печать] 15 4 2 2 2" xfId="12382"/>
    <cellStyle name="Элементы осей [печать] 15 4 2 3" xfId="12383"/>
    <cellStyle name="Элементы осей [печать] 15 4 2 4" xfId="12381"/>
    <cellStyle name="Элементы осей [печать] 15 4 3" xfId="3594"/>
    <cellStyle name="Элементы осей [печать] 15 4 3 2" xfId="6104"/>
    <cellStyle name="Элементы осей [печать] 15 4 3 2 2" xfId="12385"/>
    <cellStyle name="Элементы осей [печать] 15 4 3 3" xfId="12386"/>
    <cellStyle name="Элементы осей [печать] 15 4 3 4" xfId="12384"/>
    <cellStyle name="Элементы осей [печать] 15 4 4" xfId="4565"/>
    <cellStyle name="Элементы осей [печать] 15 4 4 2" xfId="12387"/>
    <cellStyle name="Элементы осей [печать] 15 4 5" xfId="12380"/>
    <cellStyle name="Элементы осей [печать] 15 5" xfId="3595"/>
    <cellStyle name="Элементы осей [печать] 15 5 2" xfId="3596"/>
    <cellStyle name="Элементы осей [печать] 15 5 2 2" xfId="6105"/>
    <cellStyle name="Элементы осей [печать] 15 5 2 2 2" xfId="12390"/>
    <cellStyle name="Элементы осей [печать] 15 5 2 3" xfId="12391"/>
    <cellStyle name="Элементы осей [печать] 15 5 2 4" xfId="12389"/>
    <cellStyle name="Элементы осей [печать] 15 5 3" xfId="3597"/>
    <cellStyle name="Элементы осей [печать] 15 5 3 2" xfId="6106"/>
    <cellStyle name="Элементы осей [печать] 15 5 3 2 2" xfId="12393"/>
    <cellStyle name="Элементы осей [печать] 15 5 3 3" xfId="12394"/>
    <cellStyle name="Элементы осей [печать] 15 5 3 4" xfId="12392"/>
    <cellStyle name="Элементы осей [печать] 15 5 4" xfId="4566"/>
    <cellStyle name="Элементы осей [печать] 15 5 4 2" xfId="12395"/>
    <cellStyle name="Элементы осей [печать] 15 5 5" xfId="12388"/>
    <cellStyle name="Элементы осей [печать] 15 6" xfId="3598"/>
    <cellStyle name="Элементы осей [печать] 15 6 2" xfId="3599"/>
    <cellStyle name="Элементы осей [печать] 15 6 2 2" xfId="6107"/>
    <cellStyle name="Элементы осей [печать] 15 6 2 2 2" xfId="12398"/>
    <cellStyle name="Элементы осей [печать] 15 6 2 3" xfId="12399"/>
    <cellStyle name="Элементы осей [печать] 15 6 2 4" xfId="12397"/>
    <cellStyle name="Элементы осей [печать] 15 6 3" xfId="3600"/>
    <cellStyle name="Элементы осей [печать] 15 6 3 2" xfId="6108"/>
    <cellStyle name="Элементы осей [печать] 15 6 3 2 2" xfId="12401"/>
    <cellStyle name="Элементы осей [печать] 15 6 3 3" xfId="12402"/>
    <cellStyle name="Элементы осей [печать] 15 6 3 4" xfId="12400"/>
    <cellStyle name="Элементы осей [печать] 15 6 4" xfId="4567"/>
    <cellStyle name="Элементы осей [печать] 15 6 4 2" xfId="12403"/>
    <cellStyle name="Элементы осей [печать] 15 6 5" xfId="12396"/>
    <cellStyle name="Элементы осей [печать] 15 7" xfId="3601"/>
    <cellStyle name="Элементы осей [печать] 15 7 2" xfId="3602"/>
    <cellStyle name="Элементы осей [печать] 15 7 2 2" xfId="6109"/>
    <cellStyle name="Элементы осей [печать] 15 7 2 2 2" xfId="12406"/>
    <cellStyle name="Элементы осей [печать] 15 7 2 3" xfId="12407"/>
    <cellStyle name="Элементы осей [печать] 15 7 2 4" xfId="12405"/>
    <cellStyle name="Элементы осей [печать] 15 7 3" xfId="3603"/>
    <cellStyle name="Элементы осей [печать] 15 7 3 2" xfId="6110"/>
    <cellStyle name="Элементы осей [печать] 15 7 3 2 2" xfId="12409"/>
    <cellStyle name="Элементы осей [печать] 15 7 3 3" xfId="12410"/>
    <cellStyle name="Элементы осей [печать] 15 7 3 4" xfId="12408"/>
    <cellStyle name="Элементы осей [печать] 15 7 4" xfId="4568"/>
    <cellStyle name="Элементы осей [печать] 15 7 4 2" xfId="12411"/>
    <cellStyle name="Элементы осей [печать] 15 7 5" xfId="12404"/>
    <cellStyle name="Элементы осей [печать] 15 8" xfId="3604"/>
    <cellStyle name="Элементы осей [печать] 15 8 2" xfId="3605"/>
    <cellStyle name="Элементы осей [печать] 15 8 2 2" xfId="6111"/>
    <cellStyle name="Элементы осей [печать] 15 8 2 2 2" xfId="12414"/>
    <cellStyle name="Элементы осей [печать] 15 8 2 3" xfId="12415"/>
    <cellStyle name="Элементы осей [печать] 15 8 2 4" xfId="12413"/>
    <cellStyle name="Элементы осей [печать] 15 8 3" xfId="3606"/>
    <cellStyle name="Элементы осей [печать] 15 8 3 2" xfId="6112"/>
    <cellStyle name="Элементы осей [печать] 15 8 3 2 2" xfId="12417"/>
    <cellStyle name="Элементы осей [печать] 15 8 3 3" xfId="12418"/>
    <cellStyle name="Элементы осей [печать] 15 8 3 4" xfId="12416"/>
    <cellStyle name="Элементы осей [печать] 15 8 4" xfId="4569"/>
    <cellStyle name="Элементы осей [печать] 15 8 4 2" xfId="12419"/>
    <cellStyle name="Элементы осей [печать] 15 8 5" xfId="12412"/>
    <cellStyle name="Элементы осей [печать] 15 9" xfId="3607"/>
    <cellStyle name="Элементы осей [печать] 15 9 2" xfId="12421"/>
    <cellStyle name="Элементы осей [печать] 15 9 3" xfId="12420"/>
    <cellStyle name="Элементы осей [печать] 15_10470_35589_Расчет показателей КФМ" xfId="3608"/>
    <cellStyle name="Элементы осей [печать] 16" xfId="3609"/>
    <cellStyle name="Элементы осей [печать] 16 2" xfId="3610"/>
    <cellStyle name="Элементы осей [печать] 16 2 2" xfId="12424"/>
    <cellStyle name="Элементы осей [печать] 16 2 3" xfId="12423"/>
    <cellStyle name="Элементы осей [печать] 16 3" xfId="3611"/>
    <cellStyle name="Элементы осей [печать] 16 3 2" xfId="6113"/>
    <cellStyle name="Элементы осей [печать] 16 3 2 2" xfId="12426"/>
    <cellStyle name="Элементы осей [печать] 16 3 3" xfId="8498"/>
    <cellStyle name="Элементы осей [печать] 16 3 3 2" xfId="12427"/>
    <cellStyle name="Элементы осей [печать] 16 3 4" xfId="12425"/>
    <cellStyle name="Элементы осей [печать] 16 3 5" xfId="14227"/>
    <cellStyle name="Элементы осей [печать] 16 4" xfId="4570"/>
    <cellStyle name="Элементы осей [печать] 16 4 2" xfId="12428"/>
    <cellStyle name="Элементы осей [печать] 16 5" xfId="7681"/>
    <cellStyle name="Элементы осей [печать] 16 5 2" xfId="12429"/>
    <cellStyle name="Элементы осей [печать] 16 6" xfId="12422"/>
    <cellStyle name="Элементы осей [печать] 16 7" xfId="13750"/>
    <cellStyle name="Элементы осей [печать] 17" xfId="3612"/>
    <cellStyle name="Элементы осей [печать] 17 2" xfId="3613"/>
    <cellStyle name="Элементы осей [печать] 17 2 2" xfId="12432"/>
    <cellStyle name="Элементы осей [печать] 17 2 3" xfId="12431"/>
    <cellStyle name="Элементы осей [печать] 17 3" xfId="3614"/>
    <cellStyle name="Элементы осей [печать] 17 3 2" xfId="6114"/>
    <cellStyle name="Элементы осей [печать] 17 3 2 2" xfId="12434"/>
    <cellStyle name="Элементы осей [печать] 17 3 3" xfId="8499"/>
    <cellStyle name="Элементы осей [печать] 17 3 3 2" xfId="12435"/>
    <cellStyle name="Элементы осей [печать] 17 3 4" xfId="12433"/>
    <cellStyle name="Элементы осей [печать] 17 3 5" xfId="14228"/>
    <cellStyle name="Элементы осей [печать] 17 4" xfId="4571"/>
    <cellStyle name="Элементы осей [печать] 17 4 2" xfId="12436"/>
    <cellStyle name="Элементы осей [печать] 17 5" xfId="7682"/>
    <cellStyle name="Элементы осей [печать] 17 5 2" xfId="12437"/>
    <cellStyle name="Элементы осей [печать] 17 6" xfId="12430"/>
    <cellStyle name="Элементы осей [печать] 17 7" xfId="13751"/>
    <cellStyle name="Элементы осей [печать] 18" xfId="3615"/>
    <cellStyle name="Элементы осей [печать] 18 2" xfId="3616"/>
    <cellStyle name="Элементы осей [печать] 18 2 2" xfId="12440"/>
    <cellStyle name="Элементы осей [печать] 18 2 3" xfId="12439"/>
    <cellStyle name="Элементы осей [печать] 18 3" xfId="3617"/>
    <cellStyle name="Элементы осей [печать] 18 3 2" xfId="6115"/>
    <cellStyle name="Элементы осей [печать] 18 3 2 2" xfId="12442"/>
    <cellStyle name="Элементы осей [печать] 18 3 3" xfId="8500"/>
    <cellStyle name="Элементы осей [печать] 18 3 3 2" xfId="12443"/>
    <cellStyle name="Элементы осей [печать] 18 3 4" xfId="12441"/>
    <cellStyle name="Элементы осей [печать] 18 3 5" xfId="14229"/>
    <cellStyle name="Элементы осей [печать] 18 4" xfId="4572"/>
    <cellStyle name="Элементы осей [печать] 18 4 2" xfId="12444"/>
    <cellStyle name="Элементы осей [печать] 18 5" xfId="7683"/>
    <cellStyle name="Элементы осей [печать] 18 5 2" xfId="12445"/>
    <cellStyle name="Элементы осей [печать] 18 6" xfId="12438"/>
    <cellStyle name="Элементы осей [печать] 18 7" xfId="13752"/>
    <cellStyle name="Элементы осей [печать] 19" xfId="3618"/>
    <cellStyle name="Элементы осей [печать] 19 2" xfId="3619"/>
    <cellStyle name="Элементы осей [печать] 19 2 2" xfId="12448"/>
    <cellStyle name="Элементы осей [печать] 19 2 3" xfId="12447"/>
    <cellStyle name="Элементы осей [печать] 19 3" xfId="3620"/>
    <cellStyle name="Элементы осей [печать] 19 3 2" xfId="6116"/>
    <cellStyle name="Элементы осей [печать] 19 3 2 2" xfId="12450"/>
    <cellStyle name="Элементы осей [печать] 19 3 3" xfId="8502"/>
    <cellStyle name="Элементы осей [печать] 19 3 3 2" xfId="12451"/>
    <cellStyle name="Элементы осей [печать] 19 3 4" xfId="12449"/>
    <cellStyle name="Элементы осей [печать] 19 3 5" xfId="14230"/>
    <cellStyle name="Элементы осей [печать] 19 4" xfId="4573"/>
    <cellStyle name="Элементы осей [печать] 19 4 2" xfId="12452"/>
    <cellStyle name="Элементы осей [печать] 19 5" xfId="7684"/>
    <cellStyle name="Элементы осей [печать] 19 5 2" xfId="12453"/>
    <cellStyle name="Элементы осей [печать] 19 6" xfId="12446"/>
    <cellStyle name="Элементы осей [печать] 19 7" xfId="13753"/>
    <cellStyle name="Элементы осей [печать] 2" xfId="3621"/>
    <cellStyle name="Элементы осей [печать] 2 10" xfId="3622"/>
    <cellStyle name="Элементы осей [печать] 2 10 2" xfId="6118"/>
    <cellStyle name="Элементы осей [печать] 2 10 2 2" xfId="12456"/>
    <cellStyle name="Элементы осей [печать] 2 10 3" xfId="8503"/>
    <cellStyle name="Элементы осей [печать] 2 10 3 2" xfId="12457"/>
    <cellStyle name="Элементы осей [печать] 2 10 4" xfId="12455"/>
    <cellStyle name="Элементы осей [печать] 2 10 5" xfId="14231"/>
    <cellStyle name="Элементы осей [печать] 2 11" xfId="6117"/>
    <cellStyle name="Элементы осей [печать] 2 11 2" xfId="12459"/>
    <cellStyle name="Элементы осей [печать] 2 11 3" xfId="12460"/>
    <cellStyle name="Элементы осей [печать] 2 11 4" xfId="12461"/>
    <cellStyle name="Элементы осей [печать] 2 11 5" xfId="12458"/>
    <cellStyle name="Элементы осей [печать] 2 12" xfId="4574"/>
    <cellStyle name="Элементы осей [печать] 2 12 2" xfId="12462"/>
    <cellStyle name="Элементы осей [печать] 2 13" xfId="7685"/>
    <cellStyle name="Элементы осей [печать] 2 14" xfId="12454"/>
    <cellStyle name="Элементы осей [печать] 2 15" xfId="13754"/>
    <cellStyle name="Элементы осей [печать] 2 2" xfId="3623"/>
    <cellStyle name="Элементы осей [печать] 2 2 10" xfId="3624"/>
    <cellStyle name="Элементы осей [печать] 2 2 10 2" xfId="6119"/>
    <cellStyle name="Элементы осей [печать] 2 2 10 2 2" xfId="12465"/>
    <cellStyle name="Элементы осей [печать] 2 2 10 3" xfId="12466"/>
    <cellStyle name="Элементы осей [печать] 2 2 10 4" xfId="12464"/>
    <cellStyle name="Элементы осей [печать] 2 2 11" xfId="4575"/>
    <cellStyle name="Элементы осей [печать] 2 2 11 2" xfId="12467"/>
    <cellStyle name="Элементы осей [печать] 2 2 12" xfId="12463"/>
    <cellStyle name="Элементы осей [печать] 2 2 2" xfId="3625"/>
    <cellStyle name="Элементы осей [печать] 2 2 2 2" xfId="3626"/>
    <cellStyle name="Элементы осей [печать] 2 2 2 2 2" xfId="12470"/>
    <cellStyle name="Элементы осей [печать] 2 2 2 2 3" xfId="12469"/>
    <cellStyle name="Элементы осей [печать] 2 2 2 3" xfId="6661"/>
    <cellStyle name="Элементы осей [печать] 2 2 2 3 2" xfId="8925"/>
    <cellStyle name="Элементы осей [печать] 2 2 2 3 2 2" xfId="12472"/>
    <cellStyle name="Элементы осей [печать] 2 2 2 3 3" xfId="12473"/>
    <cellStyle name="Элементы осей [печать] 2 2 2 3 4" xfId="12471"/>
    <cellStyle name="Элементы осей [печать] 2 2 2 3 5" xfId="14502"/>
    <cellStyle name="Элементы осей [печать] 2 2 2 4" xfId="4576"/>
    <cellStyle name="Элементы осей [печать] 2 2 2 4 2" xfId="12474"/>
    <cellStyle name="Элементы осей [печать] 2 2 2 5" xfId="7686"/>
    <cellStyle name="Элементы осей [печать] 2 2 2 6" xfId="12468"/>
    <cellStyle name="Элементы осей [печать] 2 2 2 7" xfId="13755"/>
    <cellStyle name="Элементы осей [печать] 2 2 3" xfId="3627"/>
    <cellStyle name="Элементы осей [печать] 2 2 3 2" xfId="3628"/>
    <cellStyle name="Элементы осей [печать] 2 2 3 2 2" xfId="12477"/>
    <cellStyle name="Элементы осей [печать] 2 2 3 2 3" xfId="12476"/>
    <cellStyle name="Элементы осей [печать] 2 2 3 3" xfId="6662"/>
    <cellStyle name="Элементы осей [печать] 2 2 3 3 2" xfId="8926"/>
    <cellStyle name="Элементы осей [печать] 2 2 3 3 2 2" xfId="12479"/>
    <cellStyle name="Элементы осей [печать] 2 2 3 3 3" xfId="12480"/>
    <cellStyle name="Элементы осей [печать] 2 2 3 3 4" xfId="12478"/>
    <cellStyle name="Элементы осей [печать] 2 2 3 3 5" xfId="14503"/>
    <cellStyle name="Элементы осей [печать] 2 2 3 4" xfId="4577"/>
    <cellStyle name="Элементы осей [печать] 2 2 3 4 2" xfId="12481"/>
    <cellStyle name="Элементы осей [печать] 2 2 3 5" xfId="7687"/>
    <cellStyle name="Элементы осей [печать] 2 2 3 6" xfId="12475"/>
    <cellStyle name="Элементы осей [печать] 2 2 3 7" xfId="13756"/>
    <cellStyle name="Элементы осей [печать] 2 2 4" xfId="3629"/>
    <cellStyle name="Элементы осей [печать] 2 2 4 2" xfId="3630"/>
    <cellStyle name="Элементы осей [печать] 2 2 4 2 2" xfId="12484"/>
    <cellStyle name="Элементы осей [печать] 2 2 4 2 3" xfId="12483"/>
    <cellStyle name="Элементы осей [печать] 2 2 4 3" xfId="6663"/>
    <cellStyle name="Элементы осей [печать] 2 2 4 3 2" xfId="8927"/>
    <cellStyle name="Элементы осей [печать] 2 2 4 3 2 2" xfId="12486"/>
    <cellStyle name="Элементы осей [печать] 2 2 4 3 3" xfId="12487"/>
    <cellStyle name="Элементы осей [печать] 2 2 4 3 4" xfId="12485"/>
    <cellStyle name="Элементы осей [печать] 2 2 4 3 5" xfId="14504"/>
    <cellStyle name="Элементы осей [печать] 2 2 4 4" xfId="4578"/>
    <cellStyle name="Элементы осей [печать] 2 2 4 4 2" xfId="12488"/>
    <cellStyle name="Элементы осей [печать] 2 2 4 5" xfId="7688"/>
    <cellStyle name="Элементы осей [печать] 2 2 4 6" xfId="12482"/>
    <cellStyle name="Элементы осей [печать] 2 2 4 7" xfId="13757"/>
    <cellStyle name="Элементы осей [печать] 2 2 5" xfId="3631"/>
    <cellStyle name="Элементы осей [печать] 2 2 5 2" xfId="3632"/>
    <cellStyle name="Элементы осей [печать] 2 2 5 2 2" xfId="12491"/>
    <cellStyle name="Элементы осей [печать] 2 2 5 2 3" xfId="12490"/>
    <cellStyle name="Элементы осей [печать] 2 2 5 3" xfId="6664"/>
    <cellStyle name="Элементы осей [печать] 2 2 5 3 2" xfId="8928"/>
    <cellStyle name="Элементы осей [печать] 2 2 5 3 2 2" xfId="12493"/>
    <cellStyle name="Элементы осей [печать] 2 2 5 3 3" xfId="12494"/>
    <cellStyle name="Элементы осей [печать] 2 2 5 3 4" xfId="12492"/>
    <cellStyle name="Элементы осей [печать] 2 2 5 3 5" xfId="14505"/>
    <cellStyle name="Элементы осей [печать] 2 2 5 4" xfId="4579"/>
    <cellStyle name="Элементы осей [печать] 2 2 5 4 2" xfId="12495"/>
    <cellStyle name="Элементы осей [печать] 2 2 5 5" xfId="7689"/>
    <cellStyle name="Элементы осей [печать] 2 2 5 6" xfId="12489"/>
    <cellStyle name="Элементы осей [печать] 2 2 5 7" xfId="13758"/>
    <cellStyle name="Элементы осей [печать] 2 2 6" xfId="3633"/>
    <cellStyle name="Элементы осей [печать] 2 2 6 2" xfId="3634"/>
    <cellStyle name="Элементы осей [печать] 2 2 6 2 2" xfId="12498"/>
    <cellStyle name="Элементы осей [печать] 2 2 6 2 3" xfId="12497"/>
    <cellStyle name="Элементы осей [печать] 2 2 6 3" xfId="6665"/>
    <cellStyle name="Элементы осей [печать] 2 2 6 3 2" xfId="8929"/>
    <cellStyle name="Элементы осей [печать] 2 2 6 3 2 2" xfId="12500"/>
    <cellStyle name="Элементы осей [печать] 2 2 6 3 3" xfId="12501"/>
    <cellStyle name="Элементы осей [печать] 2 2 6 3 4" xfId="12499"/>
    <cellStyle name="Элементы осей [печать] 2 2 6 3 5" xfId="14506"/>
    <cellStyle name="Элементы осей [печать] 2 2 6 4" xfId="4580"/>
    <cellStyle name="Элементы осей [печать] 2 2 6 4 2" xfId="12502"/>
    <cellStyle name="Элементы осей [печать] 2 2 6 5" xfId="7690"/>
    <cellStyle name="Элементы осей [печать] 2 2 6 6" xfId="12496"/>
    <cellStyle name="Элементы осей [печать] 2 2 6 7" xfId="13759"/>
    <cellStyle name="Элементы осей [печать] 2 2 7" xfId="3635"/>
    <cellStyle name="Элементы осей [печать] 2 2 7 2" xfId="3636"/>
    <cellStyle name="Элементы осей [печать] 2 2 7 2 2" xfId="12505"/>
    <cellStyle name="Элементы осей [печать] 2 2 7 2 3" xfId="12504"/>
    <cellStyle name="Элементы осей [печать] 2 2 7 3" xfId="6666"/>
    <cellStyle name="Элементы осей [печать] 2 2 7 3 2" xfId="8930"/>
    <cellStyle name="Элементы осей [печать] 2 2 7 3 2 2" xfId="12507"/>
    <cellStyle name="Элементы осей [печать] 2 2 7 3 3" xfId="12508"/>
    <cellStyle name="Элементы осей [печать] 2 2 7 3 4" xfId="12506"/>
    <cellStyle name="Элементы осей [печать] 2 2 7 3 5" xfId="14507"/>
    <cellStyle name="Элементы осей [печать] 2 2 7 4" xfId="4581"/>
    <cellStyle name="Элементы осей [печать] 2 2 7 4 2" xfId="12509"/>
    <cellStyle name="Элементы осей [печать] 2 2 7 5" xfId="7691"/>
    <cellStyle name="Элементы осей [печать] 2 2 7 6" xfId="12503"/>
    <cellStyle name="Элементы осей [печать] 2 2 7 7" xfId="13760"/>
    <cellStyle name="Элементы осей [печать] 2 2 8" xfId="3637"/>
    <cellStyle name="Элементы осей [печать] 2 2 8 2" xfId="3638"/>
    <cellStyle name="Элементы осей [печать] 2 2 8 2 2" xfId="12512"/>
    <cellStyle name="Элементы осей [печать] 2 2 8 2 3" xfId="12511"/>
    <cellStyle name="Элементы осей [печать] 2 2 8 3" xfId="6667"/>
    <cellStyle name="Элементы осей [печать] 2 2 8 3 2" xfId="8931"/>
    <cellStyle name="Элементы осей [печать] 2 2 8 3 2 2" xfId="12514"/>
    <cellStyle name="Элементы осей [печать] 2 2 8 3 3" xfId="12515"/>
    <cellStyle name="Элементы осей [печать] 2 2 8 3 4" xfId="12513"/>
    <cellStyle name="Элементы осей [печать] 2 2 8 3 5" xfId="14508"/>
    <cellStyle name="Элементы осей [печать] 2 2 8 4" xfId="4582"/>
    <cellStyle name="Элементы осей [печать] 2 2 8 4 2" xfId="12516"/>
    <cellStyle name="Элементы осей [печать] 2 2 8 5" xfId="7692"/>
    <cellStyle name="Элементы осей [печать] 2 2 8 6" xfId="12510"/>
    <cellStyle name="Элементы осей [печать] 2 2 8 7" xfId="13761"/>
    <cellStyle name="Элементы осей [печать] 2 2 9" xfId="3639"/>
    <cellStyle name="Элементы осей [печать] 2 2 9 2" xfId="3640"/>
    <cellStyle name="Элементы осей [печать] 2 2 9 2 2" xfId="6120"/>
    <cellStyle name="Элементы осей [печать] 2 2 9 2 2 2" xfId="12519"/>
    <cellStyle name="Элементы осей [печать] 2 2 9 2 3" xfId="12520"/>
    <cellStyle name="Элементы осей [печать] 2 2 9 2 4" xfId="12518"/>
    <cellStyle name="Элементы осей [печать] 2 2 9 3" xfId="6668"/>
    <cellStyle name="Элементы осей [печать] 2 2 9 3 2" xfId="12522"/>
    <cellStyle name="Элементы осей [печать] 2 2 9 3 3" xfId="12521"/>
    <cellStyle name="Элементы осей [печать] 2 2 9 4" xfId="12523"/>
    <cellStyle name="Элементы осей [печать] 2 2 9 5" xfId="12524"/>
    <cellStyle name="Элементы осей [печать] 2 2 9 6" xfId="12517"/>
    <cellStyle name="Элементы осей [печать] 2 2_10470_35589_Расчет показателей КФМ" xfId="3641"/>
    <cellStyle name="Элементы осей [печать] 2 3" xfId="3642"/>
    <cellStyle name="Элементы осей [печать] 2 3 2" xfId="3643"/>
    <cellStyle name="Элементы осей [печать] 2 3 2 2" xfId="12527"/>
    <cellStyle name="Элементы осей [печать] 2 3 2 3" xfId="12526"/>
    <cellStyle name="Элементы осей [печать] 2 3 3" xfId="6669"/>
    <cellStyle name="Элементы осей [печать] 2 3 3 2" xfId="8932"/>
    <cellStyle name="Элементы осей [печать] 2 3 3 2 2" xfId="12529"/>
    <cellStyle name="Элементы осей [печать] 2 3 3 3" xfId="12530"/>
    <cellStyle name="Элементы осей [печать] 2 3 3 4" xfId="12528"/>
    <cellStyle name="Элементы осей [печать] 2 3 3 5" xfId="14509"/>
    <cellStyle name="Элементы осей [печать] 2 3 4" xfId="4583"/>
    <cellStyle name="Элементы осей [печать] 2 3 4 2" xfId="12531"/>
    <cellStyle name="Элементы осей [печать] 2 3 5" xfId="7693"/>
    <cellStyle name="Элементы осей [печать] 2 3 6" xfId="12525"/>
    <cellStyle name="Элементы осей [печать] 2 3 7" xfId="13762"/>
    <cellStyle name="Элементы осей [печать] 2 4" xfId="3644"/>
    <cellStyle name="Элементы осей [печать] 2 4 2" xfId="3645"/>
    <cellStyle name="Элементы осей [печать] 2 4 2 2" xfId="6121"/>
    <cellStyle name="Элементы осей [печать] 2 4 2 2 2" xfId="12534"/>
    <cellStyle name="Элементы осей [печать] 2 4 2 3" xfId="12535"/>
    <cellStyle name="Элементы осей [печать] 2 4 2 4" xfId="12533"/>
    <cellStyle name="Элементы осей [печать] 2 4 3" xfId="3646"/>
    <cellStyle name="Элементы осей [печать] 2 4 3 2" xfId="6122"/>
    <cellStyle name="Элементы осей [печать] 2 4 3 2 2" xfId="12537"/>
    <cellStyle name="Элементы осей [печать] 2 4 3 3" xfId="12538"/>
    <cellStyle name="Элементы осей [печать] 2 4 3 4" xfId="12536"/>
    <cellStyle name="Элементы осей [печать] 2 4 4" xfId="4584"/>
    <cellStyle name="Элементы осей [печать] 2 4 4 2" xfId="12539"/>
    <cellStyle name="Элементы осей [печать] 2 4 5" xfId="12532"/>
    <cellStyle name="Элементы осей [печать] 2 5" xfId="3647"/>
    <cellStyle name="Элементы осей [печать] 2 5 2" xfId="3648"/>
    <cellStyle name="Элементы осей [печать] 2 5 2 2" xfId="6123"/>
    <cellStyle name="Элементы осей [печать] 2 5 2 2 2" xfId="12542"/>
    <cellStyle name="Элементы осей [печать] 2 5 2 3" xfId="12543"/>
    <cellStyle name="Элементы осей [печать] 2 5 2 4" xfId="12541"/>
    <cellStyle name="Элементы осей [печать] 2 5 3" xfId="3649"/>
    <cellStyle name="Элементы осей [печать] 2 5 3 2" xfId="6124"/>
    <cellStyle name="Элементы осей [печать] 2 5 3 2 2" xfId="12545"/>
    <cellStyle name="Элементы осей [печать] 2 5 3 3" xfId="12546"/>
    <cellStyle name="Элементы осей [печать] 2 5 3 4" xfId="12544"/>
    <cellStyle name="Элементы осей [печать] 2 5 4" xfId="4585"/>
    <cellStyle name="Элементы осей [печать] 2 5 4 2" xfId="12547"/>
    <cellStyle name="Элементы осей [печать] 2 5 5" xfId="12540"/>
    <cellStyle name="Элементы осей [печать] 2 6" xfId="3650"/>
    <cellStyle name="Элементы осей [печать] 2 6 2" xfId="3651"/>
    <cellStyle name="Элементы осей [печать] 2 6 2 2" xfId="6125"/>
    <cellStyle name="Элементы осей [печать] 2 6 2 2 2" xfId="12550"/>
    <cellStyle name="Элементы осей [печать] 2 6 2 3" xfId="12551"/>
    <cellStyle name="Элементы осей [печать] 2 6 2 4" xfId="12549"/>
    <cellStyle name="Элементы осей [печать] 2 6 3" xfId="3652"/>
    <cellStyle name="Элементы осей [печать] 2 6 3 2" xfId="6126"/>
    <cellStyle name="Элементы осей [печать] 2 6 3 2 2" xfId="12553"/>
    <cellStyle name="Элементы осей [печать] 2 6 3 3" xfId="12554"/>
    <cellStyle name="Элементы осей [печать] 2 6 3 4" xfId="12552"/>
    <cellStyle name="Элементы осей [печать] 2 6 4" xfId="4586"/>
    <cellStyle name="Элементы осей [печать] 2 6 4 2" xfId="12555"/>
    <cellStyle name="Элементы осей [печать] 2 6 5" xfId="12548"/>
    <cellStyle name="Элементы осей [печать] 2 7" xfId="3653"/>
    <cellStyle name="Элементы осей [печать] 2 7 2" xfId="3654"/>
    <cellStyle name="Элементы осей [печать] 2 7 2 2" xfId="6127"/>
    <cellStyle name="Элементы осей [печать] 2 7 2 2 2" xfId="12558"/>
    <cellStyle name="Элементы осей [печать] 2 7 2 3" xfId="12559"/>
    <cellStyle name="Элементы осей [печать] 2 7 2 4" xfId="12557"/>
    <cellStyle name="Элементы осей [печать] 2 7 3" xfId="3655"/>
    <cellStyle name="Элементы осей [печать] 2 7 3 2" xfId="6128"/>
    <cellStyle name="Элементы осей [печать] 2 7 3 2 2" xfId="12561"/>
    <cellStyle name="Элементы осей [печать] 2 7 3 3" xfId="12562"/>
    <cellStyle name="Элементы осей [печать] 2 7 3 4" xfId="12560"/>
    <cellStyle name="Элементы осей [печать] 2 7 4" xfId="4587"/>
    <cellStyle name="Элементы осей [печать] 2 7 4 2" xfId="12563"/>
    <cellStyle name="Элементы осей [печать] 2 7 5" xfId="12556"/>
    <cellStyle name="Элементы осей [печать] 2 8" xfId="3656"/>
    <cellStyle name="Элементы осей [печать] 2 8 2" xfId="3657"/>
    <cellStyle name="Элементы осей [печать] 2 8 2 2" xfId="6129"/>
    <cellStyle name="Элементы осей [печать] 2 8 2 2 2" xfId="12566"/>
    <cellStyle name="Элементы осей [печать] 2 8 2 3" xfId="12567"/>
    <cellStyle name="Элементы осей [печать] 2 8 2 4" xfId="12565"/>
    <cellStyle name="Элементы осей [печать] 2 8 3" xfId="3658"/>
    <cellStyle name="Элементы осей [печать] 2 8 3 2" xfId="6130"/>
    <cellStyle name="Элементы осей [печать] 2 8 3 2 2" xfId="12569"/>
    <cellStyle name="Элементы осей [печать] 2 8 3 3" xfId="12570"/>
    <cellStyle name="Элементы осей [печать] 2 8 3 4" xfId="12568"/>
    <cellStyle name="Элементы осей [печать] 2 8 4" xfId="4588"/>
    <cellStyle name="Элементы осей [печать] 2 8 4 2" xfId="12571"/>
    <cellStyle name="Элементы осей [печать] 2 8 5" xfId="12564"/>
    <cellStyle name="Элементы осей [печать] 2 9" xfId="3659"/>
    <cellStyle name="Элементы осей [печать] 2 9 2" xfId="3660"/>
    <cellStyle name="Элементы осей [печать] 2 9 2 2" xfId="6131"/>
    <cellStyle name="Элементы осей [печать] 2 9 2 2 2" xfId="12574"/>
    <cellStyle name="Элементы осей [печать] 2 9 2 3" xfId="12575"/>
    <cellStyle name="Элементы осей [печать] 2 9 2 4" xfId="12573"/>
    <cellStyle name="Элементы осей [печать] 2 9 3" xfId="3661"/>
    <cellStyle name="Элементы осей [печать] 2 9 3 2" xfId="6132"/>
    <cellStyle name="Элементы осей [печать] 2 9 3 2 2" xfId="12577"/>
    <cellStyle name="Элементы осей [печать] 2 9 3 3" xfId="12578"/>
    <cellStyle name="Элементы осей [печать] 2 9 3 4" xfId="12576"/>
    <cellStyle name="Элементы осей [печать] 2 9 4" xfId="4589"/>
    <cellStyle name="Элементы осей [печать] 2 9 4 2" xfId="12579"/>
    <cellStyle name="Элементы осей [печать] 2 9 5" xfId="12572"/>
    <cellStyle name="Элементы осей [печать] 2_10470_35589_Расчет показателей КФМ" xfId="3662"/>
    <cellStyle name="Элементы осей [печать] 20" xfId="3663"/>
    <cellStyle name="Элементы осей [печать] 20 2" xfId="3664"/>
    <cellStyle name="Элементы осей [печать] 20 2 2" xfId="12582"/>
    <cellStyle name="Элементы осей [печать] 20 2 3" xfId="12581"/>
    <cellStyle name="Элементы осей [печать] 20 3" xfId="3665"/>
    <cellStyle name="Элементы осей [печать] 20 3 2" xfId="6133"/>
    <cellStyle name="Элементы осей [печать] 20 3 2 2" xfId="12584"/>
    <cellStyle name="Элементы осей [печать] 20 3 3" xfId="8515"/>
    <cellStyle name="Элементы осей [печать] 20 3 3 2" xfId="12585"/>
    <cellStyle name="Элементы осей [печать] 20 3 4" xfId="12583"/>
    <cellStyle name="Элементы осей [печать] 20 3 5" xfId="14232"/>
    <cellStyle name="Элементы осей [печать] 20 4" xfId="4590"/>
    <cellStyle name="Элементы осей [печать] 20 4 2" xfId="12586"/>
    <cellStyle name="Элементы осей [печать] 20 5" xfId="7695"/>
    <cellStyle name="Элементы осей [печать] 20 5 2" xfId="12587"/>
    <cellStyle name="Элементы осей [печать] 20 6" xfId="12580"/>
    <cellStyle name="Элементы осей [печать] 20 7" xfId="13763"/>
    <cellStyle name="Элементы осей [печать] 21" xfId="3666"/>
    <cellStyle name="Элементы осей [печать] 21 2" xfId="3667"/>
    <cellStyle name="Элементы осей [печать] 21 2 2" xfId="12590"/>
    <cellStyle name="Элементы осей [печать] 21 2 3" xfId="12589"/>
    <cellStyle name="Элементы осей [печать] 21 3" xfId="3668"/>
    <cellStyle name="Элементы осей [печать] 21 3 2" xfId="6134"/>
    <cellStyle name="Элементы осей [печать] 21 3 2 2" xfId="12592"/>
    <cellStyle name="Элементы осей [печать] 21 3 3" xfId="8516"/>
    <cellStyle name="Элементы осей [печать] 21 3 3 2" xfId="12593"/>
    <cellStyle name="Элементы осей [печать] 21 3 4" xfId="12591"/>
    <cellStyle name="Элементы осей [печать] 21 3 5" xfId="14233"/>
    <cellStyle name="Элементы осей [печать] 21 4" xfId="4591"/>
    <cellStyle name="Элементы осей [печать] 21 4 2" xfId="12594"/>
    <cellStyle name="Элементы осей [печать] 21 5" xfId="7696"/>
    <cellStyle name="Элементы осей [печать] 21 5 2" xfId="12595"/>
    <cellStyle name="Элементы осей [печать] 21 6" xfId="12588"/>
    <cellStyle name="Элементы осей [печать] 21 7" xfId="13764"/>
    <cellStyle name="Элементы осей [печать] 22" xfId="3669"/>
    <cellStyle name="Элементы осей [печать] 22 2" xfId="6135"/>
    <cellStyle name="Элементы осей [печать] 22 2 2" xfId="12597"/>
    <cellStyle name="Элементы осей [печать] 22 3" xfId="12598"/>
    <cellStyle name="Элементы осей [печать] 22 4" xfId="12596"/>
    <cellStyle name="Элементы осей [печать] 23" xfId="3670"/>
    <cellStyle name="Элементы осей [печать] 23 2" xfId="6136"/>
    <cellStyle name="Элементы осей [печать] 23 2 2" xfId="12600"/>
    <cellStyle name="Элементы осей [печать] 23 3" xfId="12601"/>
    <cellStyle name="Элементы осей [печать] 23 4" xfId="12599"/>
    <cellStyle name="Элементы осей [печать] 24" xfId="12602"/>
    <cellStyle name="Элементы осей [печать] 25" xfId="12302"/>
    <cellStyle name="Элементы осей [печать] 26" xfId="14558"/>
    <cellStyle name="Элементы осей [печать] 3" xfId="3671"/>
    <cellStyle name="Элементы осей [печать] 3 2" xfId="3672"/>
    <cellStyle name="Элементы осей [печать] 3 2 2" xfId="3673"/>
    <cellStyle name="Элементы осей [печать] 3 2 2 2" xfId="12606"/>
    <cellStyle name="Элементы осей [печать] 3 2 2 3" xfId="12605"/>
    <cellStyle name="Элементы осей [печать] 3 2 3" xfId="6670"/>
    <cellStyle name="Элементы осей [печать] 3 2 3 2" xfId="8933"/>
    <cellStyle name="Элементы осей [печать] 3 2 3 2 2" xfId="12608"/>
    <cellStyle name="Элементы осей [печать] 3 2 3 3" xfId="12609"/>
    <cellStyle name="Элементы осей [печать] 3 2 3 4" xfId="12607"/>
    <cellStyle name="Элементы осей [печать] 3 2 3 5" xfId="14510"/>
    <cellStyle name="Элементы осей [печать] 3 2 4" xfId="6138"/>
    <cellStyle name="Элементы осей [печать] 3 2 4 2" xfId="12610"/>
    <cellStyle name="Элементы осей [печать] 3 2 5" xfId="8517"/>
    <cellStyle name="Элементы осей [печать] 3 2 6" xfId="12604"/>
    <cellStyle name="Элементы осей [печать] 3 2 7" xfId="14234"/>
    <cellStyle name="Элементы осей [печать] 3 3" xfId="3674"/>
    <cellStyle name="Элементы осей [печать] 3 3 2" xfId="6139"/>
    <cellStyle name="Элементы осей [печать] 3 3 2 2" xfId="12612"/>
    <cellStyle name="Элементы осей [печать] 3 3 3" xfId="8518"/>
    <cellStyle name="Элементы осей [печать] 3 3 3 2" xfId="12613"/>
    <cellStyle name="Элементы осей [печать] 3 3 4" xfId="12611"/>
    <cellStyle name="Элементы осей [печать] 3 3 5" xfId="14235"/>
    <cellStyle name="Элементы осей [печать] 3 4" xfId="6137"/>
    <cellStyle name="Элементы осей [печать] 3 4 2" xfId="12615"/>
    <cellStyle name="Элементы осей [печать] 3 4 3" xfId="12616"/>
    <cellStyle name="Элементы осей [печать] 3 4 4" xfId="12617"/>
    <cellStyle name="Элементы осей [печать] 3 4 5" xfId="12614"/>
    <cellStyle name="Элементы осей [печать] 3 5" xfId="4592"/>
    <cellStyle name="Элементы осей [печать] 3 5 2" xfId="12618"/>
    <cellStyle name="Элементы осей [печать] 3 6" xfId="7697"/>
    <cellStyle name="Элементы осей [печать] 3 7" xfId="12603"/>
    <cellStyle name="Элементы осей [печать] 3 8" xfId="13765"/>
    <cellStyle name="Элементы осей [печать] 4" xfId="3675"/>
    <cellStyle name="Элементы осей [печать] 4 2" xfId="3676"/>
    <cellStyle name="Элементы осей [печать] 4 2 2" xfId="3677"/>
    <cellStyle name="Элементы осей [печать] 4 2 2 2" xfId="12622"/>
    <cellStyle name="Элементы осей [печать] 4 2 2 3" xfId="12621"/>
    <cellStyle name="Элементы осей [печать] 4 2 3" xfId="6671"/>
    <cellStyle name="Элементы осей [печать] 4 2 3 2" xfId="8934"/>
    <cellStyle name="Элементы осей [печать] 4 2 3 2 2" xfId="12624"/>
    <cellStyle name="Элементы осей [печать] 4 2 3 3" xfId="12625"/>
    <cellStyle name="Элементы осей [печать] 4 2 3 4" xfId="12623"/>
    <cellStyle name="Элементы осей [печать] 4 2 3 5" xfId="14511"/>
    <cellStyle name="Элементы осей [печать] 4 2 4" xfId="6141"/>
    <cellStyle name="Элементы осей [печать] 4 2 4 2" xfId="12626"/>
    <cellStyle name="Элементы осей [печать] 4 2 5" xfId="8519"/>
    <cellStyle name="Элементы осей [печать] 4 2 6" xfId="12620"/>
    <cellStyle name="Элементы осей [печать] 4 2 7" xfId="14236"/>
    <cellStyle name="Элементы осей [печать] 4 3" xfId="3678"/>
    <cellStyle name="Элементы осей [печать] 4 3 2" xfId="6142"/>
    <cellStyle name="Элементы осей [печать] 4 3 2 2" xfId="12628"/>
    <cellStyle name="Элементы осей [печать] 4 3 3" xfId="8520"/>
    <cellStyle name="Элементы осей [печать] 4 3 3 2" xfId="12629"/>
    <cellStyle name="Элементы осей [печать] 4 3 4" xfId="12627"/>
    <cellStyle name="Элементы осей [печать] 4 3 5" xfId="14237"/>
    <cellStyle name="Элементы осей [печать] 4 4" xfId="6140"/>
    <cellStyle name="Элементы осей [печать] 4 4 2" xfId="12631"/>
    <cellStyle name="Элементы осей [печать] 4 4 3" xfId="12632"/>
    <cellStyle name="Элементы осей [печать] 4 4 4" xfId="12633"/>
    <cellStyle name="Элементы осей [печать] 4 4 5" xfId="12630"/>
    <cellStyle name="Элементы осей [печать] 4 5" xfId="4593"/>
    <cellStyle name="Элементы осей [печать] 4 5 2" xfId="12634"/>
    <cellStyle name="Элементы осей [печать] 4 6" xfId="7698"/>
    <cellStyle name="Элементы осей [печать] 4 7" xfId="12619"/>
    <cellStyle name="Элементы осей [печать] 4 8" xfId="13766"/>
    <cellStyle name="Элементы осей [печать] 5" xfId="3679"/>
    <cellStyle name="Элементы осей [печать] 5 2" xfId="3680"/>
    <cellStyle name="Элементы осей [печать] 5 2 2" xfId="3681"/>
    <cellStyle name="Элементы осей [печать] 5 2 2 2" xfId="12638"/>
    <cellStyle name="Элементы осей [печать] 5 2 2 3" xfId="12637"/>
    <cellStyle name="Элементы осей [печать] 5 2 3" xfId="6672"/>
    <cellStyle name="Элементы осей [печать] 5 2 3 2" xfId="8935"/>
    <cellStyle name="Элементы осей [печать] 5 2 3 2 2" xfId="12640"/>
    <cellStyle name="Элементы осей [печать] 5 2 3 3" xfId="12641"/>
    <cellStyle name="Элементы осей [печать] 5 2 3 4" xfId="12639"/>
    <cellStyle name="Элементы осей [печать] 5 2 3 5" xfId="14512"/>
    <cellStyle name="Элементы осей [печать] 5 2 4" xfId="6144"/>
    <cellStyle name="Элементы осей [печать] 5 2 4 2" xfId="12642"/>
    <cellStyle name="Элементы осей [печать] 5 2 5" xfId="8521"/>
    <cellStyle name="Элементы осей [печать] 5 2 6" xfId="12636"/>
    <cellStyle name="Элементы осей [печать] 5 2 7" xfId="14238"/>
    <cellStyle name="Элементы осей [печать] 5 3" xfId="3682"/>
    <cellStyle name="Элементы осей [печать] 5 3 2" xfId="6145"/>
    <cellStyle name="Элементы осей [печать] 5 3 2 2" xfId="12644"/>
    <cellStyle name="Элементы осей [печать] 5 3 3" xfId="8522"/>
    <cellStyle name="Элементы осей [печать] 5 3 3 2" xfId="12645"/>
    <cellStyle name="Элементы осей [печать] 5 3 4" xfId="12643"/>
    <cellStyle name="Элементы осей [печать] 5 3 5" xfId="14239"/>
    <cellStyle name="Элементы осей [печать] 5 4" xfId="6143"/>
    <cellStyle name="Элементы осей [печать] 5 4 2" xfId="12647"/>
    <cellStyle name="Элементы осей [печать] 5 4 3" xfId="12648"/>
    <cellStyle name="Элементы осей [печать] 5 4 4" xfId="12649"/>
    <cellStyle name="Элементы осей [печать] 5 4 5" xfId="12646"/>
    <cellStyle name="Элементы осей [печать] 5 5" xfId="4594"/>
    <cellStyle name="Элементы осей [печать] 5 5 2" xfId="12650"/>
    <cellStyle name="Элементы осей [печать] 5 6" xfId="7699"/>
    <cellStyle name="Элементы осей [печать] 5 7" xfId="12635"/>
    <cellStyle name="Элементы осей [печать] 5 8" xfId="13767"/>
    <cellStyle name="Элементы осей [печать] 6" xfId="3683"/>
    <cellStyle name="Элементы осей [печать] 6 2" xfId="3684"/>
    <cellStyle name="Элементы осей [печать] 6 2 2" xfId="3685"/>
    <cellStyle name="Элементы осей [печать] 6 2 2 2" xfId="12654"/>
    <cellStyle name="Элементы осей [печать] 6 2 2 3" xfId="12653"/>
    <cellStyle name="Элементы осей [печать] 6 2 3" xfId="6673"/>
    <cellStyle name="Элементы осей [печать] 6 2 3 2" xfId="8936"/>
    <cellStyle name="Элементы осей [печать] 6 2 3 2 2" xfId="12656"/>
    <cellStyle name="Элементы осей [печать] 6 2 3 3" xfId="12657"/>
    <cellStyle name="Элементы осей [печать] 6 2 3 4" xfId="12655"/>
    <cellStyle name="Элементы осей [печать] 6 2 3 5" xfId="14513"/>
    <cellStyle name="Элементы осей [печать] 6 2 4" xfId="6147"/>
    <cellStyle name="Элементы осей [печать] 6 2 4 2" xfId="12658"/>
    <cellStyle name="Элементы осей [печать] 6 2 5" xfId="8523"/>
    <cellStyle name="Элементы осей [печать] 6 2 6" xfId="12652"/>
    <cellStyle name="Элементы осей [печать] 6 2 7" xfId="14240"/>
    <cellStyle name="Элементы осей [печать] 6 3" xfId="3686"/>
    <cellStyle name="Элементы осей [печать] 6 3 2" xfId="6148"/>
    <cellStyle name="Элементы осей [печать] 6 3 2 2" xfId="12660"/>
    <cellStyle name="Элементы осей [печать] 6 3 3" xfId="8524"/>
    <cellStyle name="Элементы осей [печать] 6 3 3 2" xfId="12661"/>
    <cellStyle name="Элементы осей [печать] 6 3 4" xfId="12659"/>
    <cellStyle name="Элементы осей [печать] 6 3 5" xfId="14241"/>
    <cellStyle name="Элементы осей [печать] 6 4" xfId="6146"/>
    <cellStyle name="Элементы осей [печать] 6 4 2" xfId="12663"/>
    <cellStyle name="Элементы осей [печать] 6 4 3" xfId="12664"/>
    <cellStyle name="Элементы осей [печать] 6 4 4" xfId="12665"/>
    <cellStyle name="Элементы осей [печать] 6 4 5" xfId="12662"/>
    <cellStyle name="Элементы осей [печать] 6 5" xfId="4595"/>
    <cellStyle name="Элементы осей [печать] 6 5 2" xfId="12666"/>
    <cellStyle name="Элементы осей [печать] 6 6" xfId="7700"/>
    <cellStyle name="Элементы осей [печать] 6 7" xfId="12651"/>
    <cellStyle name="Элементы осей [печать] 6 8" xfId="13768"/>
    <cellStyle name="Элементы осей [печать] 7" xfId="3687"/>
    <cellStyle name="Элементы осей [печать] 7 2" xfId="3688"/>
    <cellStyle name="Элементы осей [печать] 7 2 2" xfId="3689"/>
    <cellStyle name="Элементы осей [печать] 7 2 2 2" xfId="12670"/>
    <cellStyle name="Элементы осей [печать] 7 2 2 3" xfId="12671"/>
    <cellStyle name="Элементы осей [печать] 7 2 2 4" xfId="12669"/>
    <cellStyle name="Элементы осей [печать] 7 2 3" xfId="6674"/>
    <cellStyle name="Элементы осей [печать] 7 2 3 2" xfId="8937"/>
    <cellStyle name="Элементы осей [печать] 7 2 3 2 2" xfId="12674"/>
    <cellStyle name="Элементы осей [печать] 7 2 3 2 3" xfId="12673"/>
    <cellStyle name="Элементы осей [печать] 7 2 3 3" xfId="12675"/>
    <cellStyle name="Элементы осей [печать] 7 2 3 4" xfId="12672"/>
    <cellStyle name="Элементы осей [печать] 7 2 3 5" xfId="14514"/>
    <cellStyle name="Элементы осей [печать] 7 2 4" xfId="6150"/>
    <cellStyle name="Элементы осей [печать] 7 2 4 2" xfId="12676"/>
    <cellStyle name="Элементы осей [печать] 7 2 5" xfId="8525"/>
    <cellStyle name="Элементы осей [печать] 7 2 6" xfId="12668"/>
    <cellStyle name="Элементы осей [печать] 7 2 7" xfId="14242"/>
    <cellStyle name="Элементы осей [печать] 7 3" xfId="3690"/>
    <cellStyle name="Элементы осей [печать] 7 3 2" xfId="6151"/>
    <cellStyle name="Элементы осей [печать] 7 3 2 2" xfId="12679"/>
    <cellStyle name="Элементы осей [печать] 7 3 2 3" xfId="12678"/>
    <cellStyle name="Элементы осей [печать] 7 3 3" xfId="8526"/>
    <cellStyle name="Элементы осей [печать] 7 3 3 2" xfId="12680"/>
    <cellStyle name="Элементы осей [печать] 7 3 4" xfId="12677"/>
    <cellStyle name="Элементы осей [печать] 7 3 5" xfId="14243"/>
    <cellStyle name="Элементы осей [печать] 7 4" xfId="6149"/>
    <cellStyle name="Элементы осей [печать] 7 4 2" xfId="12682"/>
    <cellStyle name="Элементы осей [печать] 7 4 3" xfId="12683"/>
    <cellStyle name="Элементы осей [печать] 7 4 4" xfId="12684"/>
    <cellStyle name="Элементы осей [печать] 7 4 5" xfId="12681"/>
    <cellStyle name="Элементы осей [печать] 7 5" xfId="4596"/>
    <cellStyle name="Элементы осей [печать] 7 5 2" xfId="12685"/>
    <cellStyle name="Элементы осей [печать] 7 6" xfId="7701"/>
    <cellStyle name="Элементы осей [печать] 7 7" xfId="12667"/>
    <cellStyle name="Элементы осей [печать] 7 8" xfId="13769"/>
    <cellStyle name="Элементы осей [печать] 8" xfId="3691"/>
    <cellStyle name="Элементы осей [печать] 8 2" xfId="3692"/>
    <cellStyle name="Элементы осей [печать] 8 2 2" xfId="3693"/>
    <cellStyle name="Элементы осей [печать] 8 2 2 2" xfId="12689"/>
    <cellStyle name="Элементы осей [печать] 8 2 2 3" xfId="12690"/>
    <cellStyle name="Элементы осей [печать] 8 2 2 4" xfId="12688"/>
    <cellStyle name="Элементы осей [печать] 8 2 3" xfId="6675"/>
    <cellStyle name="Элементы осей [печать] 8 2 3 2" xfId="8938"/>
    <cellStyle name="Элементы осей [печать] 8 2 3 2 2" xfId="12693"/>
    <cellStyle name="Элементы осей [печать] 8 2 3 2 3" xfId="12692"/>
    <cellStyle name="Элементы осей [печать] 8 2 3 3" xfId="12694"/>
    <cellStyle name="Элементы осей [печать] 8 2 3 4" xfId="12691"/>
    <cellStyle name="Элементы осей [печать] 8 2 3 5" xfId="14515"/>
    <cellStyle name="Элементы осей [печать] 8 2 4" xfId="6153"/>
    <cellStyle name="Элементы осей [печать] 8 2 4 2" xfId="12695"/>
    <cellStyle name="Элементы осей [печать] 8 2 5" xfId="8527"/>
    <cellStyle name="Элементы осей [печать] 8 2 5 2" xfId="12696"/>
    <cellStyle name="Элементы осей [печать] 8 2 6" xfId="12687"/>
    <cellStyle name="Элементы осей [печать] 8 2 7" xfId="14244"/>
    <cellStyle name="Элементы осей [печать] 8 3" xfId="3694"/>
    <cellStyle name="Элементы осей [печать] 8 3 2" xfId="6154"/>
    <cellStyle name="Элементы осей [печать] 8 3 2 2" xfId="12699"/>
    <cellStyle name="Элементы осей [печать] 8 3 2 3" xfId="12698"/>
    <cellStyle name="Элементы осей [печать] 8 3 3" xfId="8528"/>
    <cellStyle name="Элементы осей [печать] 8 3 3 2" xfId="12700"/>
    <cellStyle name="Элементы осей [печать] 8 3 4" xfId="12697"/>
    <cellStyle name="Элементы осей [печать] 8 3 5" xfId="14245"/>
    <cellStyle name="Элементы осей [печать] 8 4" xfId="6152"/>
    <cellStyle name="Элементы осей [печать] 8 4 2" xfId="12702"/>
    <cellStyle name="Элементы осей [печать] 8 4 3" xfId="12703"/>
    <cellStyle name="Элементы осей [печать] 8 4 4" xfId="12704"/>
    <cellStyle name="Элементы осей [печать] 8 4 5" xfId="12701"/>
    <cellStyle name="Элементы осей [печать] 8 5" xfId="4597"/>
    <cellStyle name="Элементы осей [печать] 8 5 2" xfId="12705"/>
    <cellStyle name="Элементы осей [печать] 8 6" xfId="7702"/>
    <cellStyle name="Элементы осей [печать] 8 6 2" xfId="12706"/>
    <cellStyle name="Элементы осей [печать] 8 7" xfId="12686"/>
    <cellStyle name="Элементы осей [печать] 8 8" xfId="13770"/>
    <cellStyle name="Элементы осей [печать] 9" xfId="3695"/>
    <cellStyle name="Элементы осей [печать] 9 2" xfId="3696"/>
    <cellStyle name="Элементы осей [печать] 9 2 2" xfId="3697"/>
    <cellStyle name="Элементы осей [печать] 9 2 2 2" xfId="12709"/>
    <cellStyle name="Элементы осей [печать] 9 2 2 3" xfId="12710"/>
    <cellStyle name="Элементы осей [печать] 9 2 2 4" xfId="12708"/>
    <cellStyle name="Элементы осей [печать] 9 2 3" xfId="6676"/>
    <cellStyle name="Элементы осей [печать] 9 2 3 2" xfId="12712"/>
    <cellStyle name="Элементы осей [печать] 9 2 3 2 2" xfId="12713"/>
    <cellStyle name="Элементы осей [печать] 9 2 3 3" xfId="12714"/>
    <cellStyle name="Элементы осей [печать] 9 2 3 4" xfId="12711"/>
    <cellStyle name="Элементы осей [печать] 9 2 4" xfId="6155"/>
    <cellStyle name="Элементы осей [печать] 9 2 4 2" xfId="12715"/>
    <cellStyle name="Элементы осей [печать] 9 2 5" xfId="12716"/>
    <cellStyle name="Элементы осей [печать] 9 2 6" xfId="12707"/>
    <cellStyle name="Элементы осей [печать] 9 3" xfId="3698"/>
    <cellStyle name="Элементы осей [печать] 9 3 2" xfId="6921"/>
    <cellStyle name="Элементы осей [печать] 9 3 2 2" xfId="12717"/>
    <cellStyle name="Элементы осей [печать] 9 3 2 3" xfId="12718"/>
    <cellStyle name="Элементы осей [печать] 9 3 3" xfId="6156"/>
    <cellStyle name="Элементы осей [печать] 9 3 3 2" xfId="12719"/>
    <cellStyle name="Элементы осей [печать] 9 3 4" xfId="8529"/>
    <cellStyle name="Элементы осей [печать] 9 3 5" xfId="14246"/>
    <cellStyle name="Элементы осей [печать] 9 4" xfId="4598"/>
    <cellStyle name="Элементы осей [печать] 9 4 2" xfId="12720"/>
    <cellStyle name="Элементы осей [печать] 9 5" xfId="7703"/>
    <cellStyle name="Элементы осей [печать] 9 5 2" xfId="12721"/>
    <cellStyle name="Элементы осей [печать] 9 6" xfId="13771"/>
    <cellStyle name="Элементы осей 10" xfId="3699"/>
    <cellStyle name="Элементы осей 10 2" xfId="3700"/>
    <cellStyle name="Элементы осей 10 2 2" xfId="3701"/>
    <cellStyle name="Элементы осей 10 2 2 2" xfId="6924"/>
    <cellStyle name="Элементы осей 10 2 2 2 2" xfId="12722"/>
    <cellStyle name="Элементы осей 10 2 2 2 3" xfId="12723"/>
    <cellStyle name="Элементы осей 10 2 2 3" xfId="6159"/>
    <cellStyle name="Элементы осей 10 2 2 3 2" xfId="12724"/>
    <cellStyle name="Элементы осей 10 2 3" xfId="3702"/>
    <cellStyle name="Элементы осей 10 2 3 2" xfId="6925"/>
    <cellStyle name="Элементы осей 10 2 3 3" xfId="12725"/>
    <cellStyle name="Элементы осей 10 2 4" xfId="6677"/>
    <cellStyle name="Элементы осей 10 2 4 2" xfId="6926"/>
    <cellStyle name="Элементы осей 10 2 4 2 2" xfId="12726"/>
    <cellStyle name="Элементы осей 10 2 4 2 3" xfId="12727"/>
    <cellStyle name="Элементы осей 10 2 4 3" xfId="8939"/>
    <cellStyle name="Элементы осей 10 2 4 3 2" xfId="12728"/>
    <cellStyle name="Элементы осей 10 2 4 4" xfId="14516"/>
    <cellStyle name="Элементы осей 10 2 5" xfId="6923"/>
    <cellStyle name="Элементы осей 10 2 6" xfId="6158"/>
    <cellStyle name="Элементы осей 10 2 6 2" xfId="12729"/>
    <cellStyle name="Элементы осей 10 2 7" xfId="8530"/>
    <cellStyle name="Элементы осей 10 2 8" xfId="14247"/>
    <cellStyle name="Элементы осей 10 3" xfId="3703"/>
    <cellStyle name="Элементы осей 10 3 2" xfId="6927"/>
    <cellStyle name="Элементы осей 10 3 2 2" xfId="12730"/>
    <cellStyle name="Элементы осей 10 3 2 3" xfId="12731"/>
    <cellStyle name="Элементы осей 10 3 3" xfId="6160"/>
    <cellStyle name="Элементы осей 10 3 3 2" xfId="12732"/>
    <cellStyle name="Элементы осей 10 3 4" xfId="8531"/>
    <cellStyle name="Элементы осей 10 3 5" xfId="14248"/>
    <cellStyle name="Элементы осей 10 4" xfId="6157"/>
    <cellStyle name="Элементы осей 10 4 2" xfId="6928"/>
    <cellStyle name="Элементы осей 10 4 2 2" xfId="12733"/>
    <cellStyle name="Элементы осей 10 4 2 3" xfId="12734"/>
    <cellStyle name="Элементы осей 10 4 3" xfId="12735"/>
    <cellStyle name="Элементы осей 10 5" xfId="6922"/>
    <cellStyle name="Элементы осей 10 5 2" xfId="12736"/>
    <cellStyle name="Элементы осей 10 5 3" xfId="12737"/>
    <cellStyle name="Элементы осей 10 6" xfId="4599"/>
    <cellStyle name="Элементы осей 10 6 2" xfId="12738"/>
    <cellStyle name="Элементы осей 10 7" xfId="7704"/>
    <cellStyle name="Элементы осей 10 8" xfId="13772"/>
    <cellStyle name="Элементы осей 100" xfId="12739"/>
    <cellStyle name="Элементы осей 101" xfId="12740"/>
    <cellStyle name="Элементы осей 102" xfId="12741"/>
    <cellStyle name="Элементы осей 103" xfId="12742"/>
    <cellStyle name="Элементы осей 104" xfId="12743"/>
    <cellStyle name="Элементы осей 105" xfId="12744"/>
    <cellStyle name="Элементы осей 106" xfId="12745"/>
    <cellStyle name="Элементы осей 107" xfId="12746"/>
    <cellStyle name="Элементы осей 108" xfId="12747"/>
    <cellStyle name="Элементы осей 109" xfId="12748"/>
    <cellStyle name="Элементы осей 11" xfId="3704"/>
    <cellStyle name="Элементы осей 11 2" xfId="3705"/>
    <cellStyle name="Элементы осей 11 2 2" xfId="3706"/>
    <cellStyle name="Элементы осей 11 2 2 2" xfId="6680"/>
    <cellStyle name="Элементы осей 11 2 2 3" xfId="12749"/>
    <cellStyle name="Элементы осей 11 2 2 4" xfId="12750"/>
    <cellStyle name="Элементы осей 11 2 3" xfId="6681"/>
    <cellStyle name="Элементы осей 11 2 3 2" xfId="12751"/>
    <cellStyle name="Элементы осей 11 2 4" xfId="6679"/>
    <cellStyle name="Элементы осей 11 2 5" xfId="6161"/>
    <cellStyle name="Элементы осей 11 2 5 2" xfId="12753"/>
    <cellStyle name="Элементы осей 11 2 5 3" xfId="12752"/>
    <cellStyle name="Элементы осей 11 2 6" xfId="12754"/>
    <cellStyle name="Элементы осей 11 3" xfId="3707"/>
    <cellStyle name="Элементы осей 11 3 2" xfId="6682"/>
    <cellStyle name="Элементы осей 11 3 3" xfId="6162"/>
    <cellStyle name="Элементы осей 11 3 3 2" xfId="12756"/>
    <cellStyle name="Элементы осей 11 3 3 3" xfId="12755"/>
    <cellStyle name="Элементы осей 11 3 4" xfId="8534"/>
    <cellStyle name="Элементы осей 11 3 4 2" xfId="12757"/>
    <cellStyle name="Элементы осей 11 3 5" xfId="14249"/>
    <cellStyle name="Элементы осей 11 4" xfId="6678"/>
    <cellStyle name="Элементы осей 11 5" xfId="4600"/>
    <cellStyle name="Элементы осей 11 5 2" xfId="12759"/>
    <cellStyle name="Элементы осей 11 5 3" xfId="12758"/>
    <cellStyle name="Элементы осей 11 6" xfId="7705"/>
    <cellStyle name="Элементы осей 11 6 2" xfId="12760"/>
    <cellStyle name="Элементы осей 11 7" xfId="13773"/>
    <cellStyle name="Элементы осей 110" xfId="12761"/>
    <cellStyle name="Элементы осей 111" xfId="12762"/>
    <cellStyle name="Элементы осей 112" xfId="12763"/>
    <cellStyle name="Элементы осей 113" xfId="12764"/>
    <cellStyle name="Элементы осей 114" xfId="12765"/>
    <cellStyle name="Элементы осей 115" xfId="12766"/>
    <cellStyle name="Элементы осей 116" xfId="12767"/>
    <cellStyle name="Элементы осей 117" xfId="12768"/>
    <cellStyle name="Элементы осей 118" xfId="12769"/>
    <cellStyle name="Элементы осей 119" xfId="12770"/>
    <cellStyle name="Элементы осей 12" xfId="3708"/>
    <cellStyle name="Элементы осей 12 2" xfId="3709"/>
    <cellStyle name="Элементы осей 12 2 2" xfId="3710"/>
    <cellStyle name="Элементы осей 12 2 2 2" xfId="6685"/>
    <cellStyle name="Элементы осей 12 2 2 3" xfId="12771"/>
    <cellStyle name="Элементы осей 12 2 2 4" xfId="12772"/>
    <cellStyle name="Элементы осей 12 2 3" xfId="6686"/>
    <cellStyle name="Элементы осей 12 2 3 2" xfId="12773"/>
    <cellStyle name="Элементы осей 12 2 4" xfId="6687"/>
    <cellStyle name="Элементы осей 12 2 4 2" xfId="12774"/>
    <cellStyle name="Элементы осей 12 2 5" xfId="6684"/>
    <cellStyle name="Элементы осей 12 2 6" xfId="6163"/>
    <cellStyle name="Элементы осей 12 2 6 2" xfId="12776"/>
    <cellStyle name="Элементы осей 12 2 6 3" xfId="12775"/>
    <cellStyle name="Элементы осей 12 2 7" xfId="12777"/>
    <cellStyle name="Элементы осей 12 3" xfId="3711"/>
    <cellStyle name="Элементы осей 12 3 2" xfId="6689"/>
    <cellStyle name="Элементы осей 12 3 2 2" xfId="12778"/>
    <cellStyle name="Элементы осей 12 3 3" xfId="6688"/>
    <cellStyle name="Элементы осей 12 3 4" xfId="6164"/>
    <cellStyle name="Элементы осей 12 3 4 2" xfId="12780"/>
    <cellStyle name="Элементы осей 12 3 4 3" xfId="12779"/>
    <cellStyle name="Элементы осей 12 3 5" xfId="8537"/>
    <cellStyle name="Элементы осей 12 3 5 2" xfId="12781"/>
    <cellStyle name="Элементы осей 12 3 6" xfId="14250"/>
    <cellStyle name="Элементы осей 12 4" xfId="6683"/>
    <cellStyle name="Элементы осей 12 5" xfId="4601"/>
    <cellStyle name="Элементы осей 12 5 2" xfId="12783"/>
    <cellStyle name="Элементы осей 12 5 3" xfId="12782"/>
    <cellStyle name="Элементы осей 12 6" xfId="7706"/>
    <cellStyle name="Элементы осей 12 6 2" xfId="12784"/>
    <cellStyle name="Элементы осей 12 7" xfId="13774"/>
    <cellStyle name="Элементы осей 120" xfId="12785"/>
    <cellStyle name="Элементы осей 121" xfId="12786"/>
    <cellStyle name="Элементы осей 122" xfId="12787"/>
    <cellStyle name="Элементы осей 123" xfId="12788"/>
    <cellStyle name="Элементы осей 124" xfId="12789"/>
    <cellStyle name="Элементы осей 125" xfId="12790"/>
    <cellStyle name="Элементы осей 126" xfId="12791"/>
    <cellStyle name="Элементы осей 127" xfId="12792"/>
    <cellStyle name="Элементы осей 128" xfId="12793"/>
    <cellStyle name="Элементы осей 129" xfId="12794"/>
    <cellStyle name="Элементы осей 13" xfId="3712"/>
    <cellStyle name="Элементы осей 13 2" xfId="3713"/>
    <cellStyle name="Элементы осей 13 2 2" xfId="3714"/>
    <cellStyle name="Элементы осей 13 2 2 2" xfId="6692"/>
    <cellStyle name="Элементы осей 13 2 2 3" xfId="12795"/>
    <cellStyle name="Элементы осей 13 2 2 4" xfId="12796"/>
    <cellStyle name="Элементы осей 13 2 3" xfId="6693"/>
    <cellStyle name="Элементы осей 13 2 3 2" xfId="12797"/>
    <cellStyle name="Элементы осей 13 2 4" xfId="6694"/>
    <cellStyle name="Элементы осей 13 2 4 2" xfId="12798"/>
    <cellStyle name="Элементы осей 13 2 5" xfId="6691"/>
    <cellStyle name="Элементы осей 13 2 6" xfId="6165"/>
    <cellStyle name="Элементы осей 13 2 6 2" xfId="12800"/>
    <cellStyle name="Элементы осей 13 2 6 3" xfId="12799"/>
    <cellStyle name="Элементы осей 13 2 7" xfId="12801"/>
    <cellStyle name="Элементы осей 13 3" xfId="3715"/>
    <cellStyle name="Элементы осей 13 3 2" xfId="6696"/>
    <cellStyle name="Элементы осей 13 3 2 2" xfId="12802"/>
    <cellStyle name="Элементы осей 13 3 3" xfId="6695"/>
    <cellStyle name="Элементы осей 13 3 4" xfId="6166"/>
    <cellStyle name="Элементы осей 13 3 4 2" xfId="12804"/>
    <cellStyle name="Элементы осей 13 3 4 3" xfId="12803"/>
    <cellStyle name="Элементы осей 13 3 5" xfId="8540"/>
    <cellStyle name="Элементы осей 13 3 5 2" xfId="12805"/>
    <cellStyle name="Элементы осей 13 3 6" xfId="14251"/>
    <cellStyle name="Элементы осей 13 4" xfId="6697"/>
    <cellStyle name="Элементы осей 13 4 2" xfId="12806"/>
    <cellStyle name="Элементы осей 13 5" xfId="6690"/>
    <cellStyle name="Элементы осей 13 6" xfId="4602"/>
    <cellStyle name="Элементы осей 13 6 2" xfId="12808"/>
    <cellStyle name="Элементы осей 13 6 3" xfId="12807"/>
    <cellStyle name="Элементы осей 13 7" xfId="7707"/>
    <cellStyle name="Элементы осей 13 7 2" xfId="12809"/>
    <cellStyle name="Элементы осей 13 8" xfId="13775"/>
    <cellStyle name="Элементы осей 130" xfId="12810"/>
    <cellStyle name="Элементы осей 131" xfId="12811"/>
    <cellStyle name="Элементы осей 132" xfId="12812"/>
    <cellStyle name="Элементы осей 133" xfId="12813"/>
    <cellStyle name="Элементы осей 134" xfId="12301"/>
    <cellStyle name="Элементы осей 135" xfId="14557"/>
    <cellStyle name="Элементы осей 136" xfId="14574"/>
    <cellStyle name="Элементы осей 137" xfId="14523"/>
    <cellStyle name="Элементы осей 138" xfId="14570"/>
    <cellStyle name="Элементы осей 14" xfId="3716"/>
    <cellStyle name="Элементы осей 14 2" xfId="3717"/>
    <cellStyle name="Элементы осей 14 2 2" xfId="3718"/>
    <cellStyle name="Элементы осей 14 2 2 2" xfId="6700"/>
    <cellStyle name="Элементы осей 14 2 2 3" xfId="12814"/>
    <cellStyle name="Элементы осей 14 2 2 4" xfId="12815"/>
    <cellStyle name="Элементы осей 14 2 3" xfId="6701"/>
    <cellStyle name="Элементы осей 14 2 3 2" xfId="12816"/>
    <cellStyle name="Элементы осей 14 2 4" xfId="6702"/>
    <cellStyle name="Элементы осей 14 2 4 2" xfId="12817"/>
    <cellStyle name="Элементы осей 14 2 5" xfId="6699"/>
    <cellStyle name="Элементы осей 14 2 6" xfId="6167"/>
    <cellStyle name="Элементы осей 14 2 6 2" xfId="12819"/>
    <cellStyle name="Элементы осей 14 2 6 3" xfId="12818"/>
    <cellStyle name="Элементы осей 14 2 7" xfId="12820"/>
    <cellStyle name="Элементы осей 14 3" xfId="3719"/>
    <cellStyle name="Элементы осей 14 3 2" xfId="6704"/>
    <cellStyle name="Элементы осей 14 3 2 2" xfId="12821"/>
    <cellStyle name="Элементы осей 14 3 3" xfId="6703"/>
    <cellStyle name="Элементы осей 14 3 4" xfId="6168"/>
    <cellStyle name="Элементы осей 14 3 4 2" xfId="12823"/>
    <cellStyle name="Элементы осей 14 3 4 3" xfId="12822"/>
    <cellStyle name="Элементы осей 14 3 5" xfId="8543"/>
    <cellStyle name="Элементы осей 14 3 5 2" xfId="12824"/>
    <cellStyle name="Элементы осей 14 3 6" xfId="14252"/>
    <cellStyle name="Элементы осей 14 4" xfId="6705"/>
    <cellStyle name="Элементы осей 14 4 2" xfId="12825"/>
    <cellStyle name="Элементы осей 14 5" xfId="6698"/>
    <cellStyle name="Элементы осей 14 6" xfId="4603"/>
    <cellStyle name="Элементы осей 14 6 2" xfId="12827"/>
    <cellStyle name="Элементы осей 14 6 3" xfId="12826"/>
    <cellStyle name="Элементы осей 14 7" xfId="7708"/>
    <cellStyle name="Элементы осей 14 7 2" xfId="12828"/>
    <cellStyle name="Элементы осей 14 8" xfId="13776"/>
    <cellStyle name="Элементы осей 15" xfId="3720"/>
    <cellStyle name="Элементы осей 15 2" xfId="3721"/>
    <cellStyle name="Элементы осей 15 2 2" xfId="3722"/>
    <cellStyle name="Элементы осей 15 2 2 2" xfId="6708"/>
    <cellStyle name="Элементы осей 15 2 2 3" xfId="12829"/>
    <cellStyle name="Элементы осей 15 2 2 4" xfId="12830"/>
    <cellStyle name="Элементы осей 15 2 3" xfId="6709"/>
    <cellStyle name="Элементы осей 15 2 3 2" xfId="12831"/>
    <cellStyle name="Элементы осей 15 2 4" xfId="6710"/>
    <cellStyle name="Элементы осей 15 2 4 2" xfId="12832"/>
    <cellStyle name="Элементы осей 15 2 5" xfId="6707"/>
    <cellStyle name="Элементы осей 15 2 6" xfId="6169"/>
    <cellStyle name="Элементы осей 15 2 6 2" xfId="12834"/>
    <cellStyle name="Элементы осей 15 2 6 3" xfId="12833"/>
    <cellStyle name="Элементы осей 15 2 7" xfId="12835"/>
    <cellStyle name="Элементы осей 15 3" xfId="3723"/>
    <cellStyle name="Элементы осей 15 3 2" xfId="6712"/>
    <cellStyle name="Элементы осей 15 3 2 2" xfId="12836"/>
    <cellStyle name="Элементы осей 15 3 3" xfId="6711"/>
    <cellStyle name="Элементы осей 15 3 4" xfId="6170"/>
    <cellStyle name="Элементы осей 15 3 4 2" xfId="12838"/>
    <cellStyle name="Элементы осей 15 3 4 3" xfId="12837"/>
    <cellStyle name="Элементы осей 15 3 5" xfId="8546"/>
    <cellStyle name="Элементы осей 15 3 5 2" xfId="12839"/>
    <cellStyle name="Элементы осей 15 3 6" xfId="14253"/>
    <cellStyle name="Элементы осей 15 4" xfId="6713"/>
    <cellStyle name="Элементы осей 15 4 2" xfId="12840"/>
    <cellStyle name="Элементы осей 15 5" xfId="6706"/>
    <cellStyle name="Элементы осей 15 6" xfId="4604"/>
    <cellStyle name="Элементы осей 15 6 2" xfId="12842"/>
    <cellStyle name="Элементы осей 15 6 3" xfId="12841"/>
    <cellStyle name="Элементы осей 15 7" xfId="7709"/>
    <cellStyle name="Элементы осей 15 7 2" xfId="12843"/>
    <cellStyle name="Элементы осей 15 8" xfId="13777"/>
    <cellStyle name="Элементы осей 16" xfId="3724"/>
    <cellStyle name="Элементы осей 16 10" xfId="3725"/>
    <cellStyle name="Элементы осей 16 10 2" xfId="6716"/>
    <cellStyle name="Элементы осей 16 10 2 2" xfId="12844"/>
    <cellStyle name="Элементы осей 16 10 3" xfId="6715"/>
    <cellStyle name="Элементы осей 16 10 4" xfId="6171"/>
    <cellStyle name="Элементы осей 16 10 4 2" xfId="12846"/>
    <cellStyle name="Элементы осей 16 10 4 3" xfId="12845"/>
    <cellStyle name="Элементы осей 16 10 5" xfId="8547"/>
    <cellStyle name="Элементы осей 16 10 5 2" xfId="12847"/>
    <cellStyle name="Элементы осей 16 10 6" xfId="14254"/>
    <cellStyle name="Элементы осей 16 11" xfId="6717"/>
    <cellStyle name="Элементы осей 16 11 2" xfId="12848"/>
    <cellStyle name="Элементы осей 16 12" xfId="6714"/>
    <cellStyle name="Элементы осей 16 13" xfId="4605"/>
    <cellStyle name="Элементы осей 16 13 2" xfId="12850"/>
    <cellStyle name="Элементы осей 16 13 3" xfId="12849"/>
    <cellStyle name="Элементы осей 16 14" xfId="7710"/>
    <cellStyle name="Элементы осей 16 14 2" xfId="12851"/>
    <cellStyle name="Элементы осей 16 15" xfId="13778"/>
    <cellStyle name="Элементы осей 16 2" xfId="3726"/>
    <cellStyle name="Элементы осей 16 2 2" xfId="3727"/>
    <cellStyle name="Элементы осей 16 2 2 2" xfId="6720"/>
    <cellStyle name="Элементы осей 16 2 2 2 2" xfId="12852"/>
    <cellStyle name="Элементы осей 16 2 2 3" xfId="6719"/>
    <cellStyle name="Элементы осей 16 2 2 4" xfId="6172"/>
    <cellStyle name="Элементы осей 16 2 2 4 2" xfId="12854"/>
    <cellStyle name="Элементы осей 16 2 2 4 3" xfId="12853"/>
    <cellStyle name="Элементы осей 16 2 2 5" xfId="12855"/>
    <cellStyle name="Элементы осей 16 2 3" xfId="3728"/>
    <cellStyle name="Элементы осей 16 2 3 2" xfId="6722"/>
    <cellStyle name="Элементы осей 16 2 3 2 2" xfId="12856"/>
    <cellStyle name="Элементы осей 16 2 3 3" xfId="6721"/>
    <cellStyle name="Элементы осей 16 2 3 4" xfId="6173"/>
    <cellStyle name="Элементы осей 16 2 3 4 2" xfId="12858"/>
    <cellStyle name="Элементы осей 16 2 3 4 3" xfId="12857"/>
    <cellStyle name="Элементы осей 16 2 3 5" xfId="12859"/>
    <cellStyle name="Элементы осей 16 2 4" xfId="6723"/>
    <cellStyle name="Элементы осей 16 2 4 2" xfId="12860"/>
    <cellStyle name="Элементы осей 16 2 5" xfId="6718"/>
    <cellStyle name="Элементы осей 16 2 6" xfId="3866"/>
    <cellStyle name="Элементы осей 16 2 6 2" xfId="12862"/>
    <cellStyle name="Элементы осей 16 2 6 3" xfId="12861"/>
    <cellStyle name="Элементы осей 16 2 7" xfId="12863"/>
    <cellStyle name="Элементы осей 16 3" xfId="3729"/>
    <cellStyle name="Элементы осей 16 3 2" xfId="3730"/>
    <cellStyle name="Элементы осей 16 3 2 2" xfId="6726"/>
    <cellStyle name="Элементы осей 16 3 2 2 2" xfId="12864"/>
    <cellStyle name="Элементы осей 16 3 2 3" xfId="6725"/>
    <cellStyle name="Элементы осей 16 3 2 4" xfId="6174"/>
    <cellStyle name="Элементы осей 16 3 2 4 2" xfId="12866"/>
    <cellStyle name="Элементы осей 16 3 2 4 3" xfId="12865"/>
    <cellStyle name="Элементы осей 16 3 2 5" xfId="12867"/>
    <cellStyle name="Элементы осей 16 3 3" xfId="3731"/>
    <cellStyle name="Элементы осей 16 3 3 2" xfId="6728"/>
    <cellStyle name="Элементы осей 16 3 3 2 2" xfId="12868"/>
    <cellStyle name="Элементы осей 16 3 3 3" xfId="6727"/>
    <cellStyle name="Элементы осей 16 3 3 4" xfId="6175"/>
    <cellStyle name="Элементы осей 16 3 3 4 2" xfId="12870"/>
    <cellStyle name="Элементы осей 16 3 3 4 3" xfId="12869"/>
    <cellStyle name="Элементы осей 16 3 3 5" xfId="12871"/>
    <cellStyle name="Элементы осей 16 3 4" xfId="6729"/>
    <cellStyle name="Элементы осей 16 3 4 2" xfId="12872"/>
    <cellStyle name="Элементы осей 16 3 5" xfId="6724"/>
    <cellStyle name="Элементы осей 16 3 6" xfId="4606"/>
    <cellStyle name="Элементы осей 16 3 6 2" xfId="12874"/>
    <cellStyle name="Элементы осей 16 3 6 3" xfId="12873"/>
    <cellStyle name="Элементы осей 16 3 7" xfId="12875"/>
    <cellStyle name="Элементы осей 16 4" xfId="3732"/>
    <cellStyle name="Элементы осей 16 4 2" xfId="3733"/>
    <cellStyle name="Элементы осей 16 4 2 2" xfId="6732"/>
    <cellStyle name="Элементы осей 16 4 2 2 2" xfId="12876"/>
    <cellStyle name="Элементы осей 16 4 2 3" xfId="6731"/>
    <cellStyle name="Элементы осей 16 4 2 4" xfId="6176"/>
    <cellStyle name="Элементы осей 16 4 2 4 2" xfId="12878"/>
    <cellStyle name="Элементы осей 16 4 2 4 3" xfId="12877"/>
    <cellStyle name="Элементы осей 16 4 2 5" xfId="12879"/>
    <cellStyle name="Элементы осей 16 4 3" xfId="3734"/>
    <cellStyle name="Элементы осей 16 4 3 2" xfId="6734"/>
    <cellStyle name="Элементы осей 16 4 3 2 2" xfId="12880"/>
    <cellStyle name="Элементы осей 16 4 3 3" xfId="6733"/>
    <cellStyle name="Элементы осей 16 4 3 4" xfId="6177"/>
    <cellStyle name="Элементы осей 16 4 3 4 2" xfId="12882"/>
    <cellStyle name="Элементы осей 16 4 3 4 3" xfId="12881"/>
    <cellStyle name="Элементы осей 16 4 3 5" xfId="12883"/>
    <cellStyle name="Элементы осей 16 4 4" xfId="6735"/>
    <cellStyle name="Элементы осей 16 4 4 2" xfId="12884"/>
    <cellStyle name="Элементы осей 16 4 5" xfId="6730"/>
    <cellStyle name="Элементы осей 16 4 6" xfId="4607"/>
    <cellStyle name="Элементы осей 16 4 6 2" xfId="12886"/>
    <cellStyle name="Элементы осей 16 4 6 3" xfId="12885"/>
    <cellStyle name="Элементы осей 16 4 7" xfId="12887"/>
    <cellStyle name="Элементы осей 16 5" xfId="3735"/>
    <cellStyle name="Элементы осей 16 5 2" xfId="3736"/>
    <cellStyle name="Элементы осей 16 5 2 2" xfId="6738"/>
    <cellStyle name="Элементы осей 16 5 2 2 2" xfId="12888"/>
    <cellStyle name="Элементы осей 16 5 2 3" xfId="6737"/>
    <cellStyle name="Элементы осей 16 5 2 4" xfId="6178"/>
    <cellStyle name="Элементы осей 16 5 2 4 2" xfId="12890"/>
    <cellStyle name="Элементы осей 16 5 2 4 3" xfId="12889"/>
    <cellStyle name="Элементы осей 16 5 2 5" xfId="12891"/>
    <cellStyle name="Элементы осей 16 5 3" xfId="3737"/>
    <cellStyle name="Элементы осей 16 5 3 2" xfId="6740"/>
    <cellStyle name="Элементы осей 16 5 3 2 2" xfId="12892"/>
    <cellStyle name="Элементы осей 16 5 3 3" xfId="6739"/>
    <cellStyle name="Элементы осей 16 5 3 4" xfId="6179"/>
    <cellStyle name="Элементы осей 16 5 3 4 2" xfId="12894"/>
    <cellStyle name="Элементы осей 16 5 3 4 3" xfId="12893"/>
    <cellStyle name="Элементы осей 16 5 3 5" xfId="12895"/>
    <cellStyle name="Элементы осей 16 5 4" xfId="6741"/>
    <cellStyle name="Элементы осей 16 5 4 2" xfId="12896"/>
    <cellStyle name="Элементы осей 16 5 5" xfId="6736"/>
    <cellStyle name="Элементы осей 16 5 6" xfId="4608"/>
    <cellStyle name="Элементы осей 16 5 6 2" xfId="12898"/>
    <cellStyle name="Элементы осей 16 5 6 3" xfId="12897"/>
    <cellStyle name="Элементы осей 16 5 7" xfId="12899"/>
    <cellStyle name="Элементы осей 16 6" xfId="3738"/>
    <cellStyle name="Элементы осей 16 6 2" xfId="3739"/>
    <cellStyle name="Элементы осей 16 6 2 2" xfId="6744"/>
    <cellStyle name="Элементы осей 16 6 2 2 2" xfId="12900"/>
    <cellStyle name="Элементы осей 16 6 2 3" xfId="6743"/>
    <cellStyle name="Элементы осей 16 6 2 4" xfId="6180"/>
    <cellStyle name="Элементы осей 16 6 2 4 2" xfId="12902"/>
    <cellStyle name="Элементы осей 16 6 2 4 3" xfId="12901"/>
    <cellStyle name="Элементы осей 16 6 2 5" xfId="12903"/>
    <cellStyle name="Элементы осей 16 6 3" xfId="3740"/>
    <cellStyle name="Элементы осей 16 6 3 2" xfId="6746"/>
    <cellStyle name="Элементы осей 16 6 3 2 2" xfId="12904"/>
    <cellStyle name="Элементы осей 16 6 3 3" xfId="6745"/>
    <cellStyle name="Элементы осей 16 6 3 4" xfId="6181"/>
    <cellStyle name="Элементы осей 16 6 3 4 2" xfId="12906"/>
    <cellStyle name="Элементы осей 16 6 3 4 3" xfId="12905"/>
    <cellStyle name="Элементы осей 16 6 3 5" xfId="12907"/>
    <cellStyle name="Элементы осей 16 6 4" xfId="6747"/>
    <cellStyle name="Элементы осей 16 6 4 2" xfId="12908"/>
    <cellStyle name="Элементы осей 16 6 5" xfId="6742"/>
    <cellStyle name="Элементы осей 16 6 6" xfId="4609"/>
    <cellStyle name="Элементы осей 16 6 6 2" xfId="12910"/>
    <cellStyle name="Элементы осей 16 6 6 3" xfId="12909"/>
    <cellStyle name="Элементы осей 16 6 7" xfId="12911"/>
    <cellStyle name="Элементы осей 16 7" xfId="3741"/>
    <cellStyle name="Элементы осей 16 7 2" xfId="3742"/>
    <cellStyle name="Элементы осей 16 7 2 2" xfId="6750"/>
    <cellStyle name="Элементы осей 16 7 2 2 2" xfId="12912"/>
    <cellStyle name="Элементы осей 16 7 2 3" xfId="6749"/>
    <cellStyle name="Элементы осей 16 7 2 4" xfId="6182"/>
    <cellStyle name="Элементы осей 16 7 2 4 2" xfId="12914"/>
    <cellStyle name="Элементы осей 16 7 2 4 3" xfId="12913"/>
    <cellStyle name="Элементы осей 16 7 2 5" xfId="12915"/>
    <cellStyle name="Элементы осей 16 7 3" xfId="3743"/>
    <cellStyle name="Элементы осей 16 7 3 2" xfId="6752"/>
    <cellStyle name="Элементы осей 16 7 3 2 2" xfId="12916"/>
    <cellStyle name="Элементы осей 16 7 3 3" xfId="6751"/>
    <cellStyle name="Элементы осей 16 7 3 4" xfId="6183"/>
    <cellStyle name="Элементы осей 16 7 3 4 2" xfId="12918"/>
    <cellStyle name="Элементы осей 16 7 3 4 3" xfId="12917"/>
    <cellStyle name="Элементы осей 16 7 3 5" xfId="12919"/>
    <cellStyle name="Элементы осей 16 7 4" xfId="6753"/>
    <cellStyle name="Элементы осей 16 7 4 2" xfId="12920"/>
    <cellStyle name="Элементы осей 16 7 5" xfId="6748"/>
    <cellStyle name="Элементы осей 16 7 6" xfId="4610"/>
    <cellStyle name="Элементы осей 16 7 6 2" xfId="12922"/>
    <cellStyle name="Элементы осей 16 7 6 3" xfId="12921"/>
    <cellStyle name="Элементы осей 16 7 7" xfId="12923"/>
    <cellStyle name="Элементы осей 16 8" xfId="3744"/>
    <cellStyle name="Элементы осей 16 8 2" xfId="3745"/>
    <cellStyle name="Элементы осей 16 8 2 2" xfId="6756"/>
    <cellStyle name="Элементы осей 16 8 2 2 2" xfId="12924"/>
    <cellStyle name="Элементы осей 16 8 2 3" xfId="6755"/>
    <cellStyle name="Элементы осей 16 8 2 4" xfId="6184"/>
    <cellStyle name="Элементы осей 16 8 2 4 2" xfId="12926"/>
    <cellStyle name="Элементы осей 16 8 2 4 3" xfId="12925"/>
    <cellStyle name="Элементы осей 16 8 2 5" xfId="12927"/>
    <cellStyle name="Элементы осей 16 8 3" xfId="3746"/>
    <cellStyle name="Элементы осей 16 8 3 2" xfId="6758"/>
    <cellStyle name="Элементы осей 16 8 3 2 2" xfId="12928"/>
    <cellStyle name="Элементы осей 16 8 3 3" xfId="6757"/>
    <cellStyle name="Элементы осей 16 8 3 4" xfId="6185"/>
    <cellStyle name="Элементы осей 16 8 3 4 2" xfId="12930"/>
    <cellStyle name="Элементы осей 16 8 3 4 3" xfId="12929"/>
    <cellStyle name="Элементы осей 16 8 3 5" xfId="12931"/>
    <cellStyle name="Элементы осей 16 8 4" xfId="6759"/>
    <cellStyle name="Элементы осей 16 8 4 2" xfId="12932"/>
    <cellStyle name="Элементы осей 16 8 5" xfId="6754"/>
    <cellStyle name="Элементы осей 16 8 6" xfId="4611"/>
    <cellStyle name="Элементы осей 16 8 6 2" xfId="12934"/>
    <cellStyle name="Элементы осей 16 8 6 3" xfId="12933"/>
    <cellStyle name="Элементы осей 16 8 7" xfId="12935"/>
    <cellStyle name="Элементы осей 16 9" xfId="3747"/>
    <cellStyle name="Элементы осей 16 9 2" xfId="6761"/>
    <cellStyle name="Элементы осей 16 9 2 2" xfId="12936"/>
    <cellStyle name="Элементы осей 16 9 3" xfId="6760"/>
    <cellStyle name="Элементы осей 16 9 4" xfId="12937"/>
    <cellStyle name="Элементы осей 16 9 4 2" xfId="12938"/>
    <cellStyle name="Элементы осей 16 9 5" xfId="12939"/>
    <cellStyle name="Элементы осей 16_10470_35589_Расчет показателей КФМ" xfId="3748"/>
    <cellStyle name="Элементы осей 17" xfId="3749"/>
    <cellStyle name="Элементы осей 17 2" xfId="3750"/>
    <cellStyle name="Элементы осей 17 2 2" xfId="3751"/>
    <cellStyle name="Элементы осей 17 2 2 2" xfId="6764"/>
    <cellStyle name="Элементы осей 17 2 2 3" xfId="12940"/>
    <cellStyle name="Элементы осей 17 2 2 4" xfId="12941"/>
    <cellStyle name="Элементы осей 17 2 3" xfId="6765"/>
    <cellStyle name="Элементы осей 17 2 3 2" xfId="12942"/>
    <cellStyle name="Элементы осей 17 2 4" xfId="6766"/>
    <cellStyle name="Элементы осей 17 2 4 2" xfId="12943"/>
    <cellStyle name="Элементы осей 17 2 5" xfId="6763"/>
    <cellStyle name="Элементы осей 17 2 6" xfId="6186"/>
    <cellStyle name="Элементы осей 17 2 6 2" xfId="12945"/>
    <cellStyle name="Элементы осей 17 2 6 3" xfId="12944"/>
    <cellStyle name="Элементы осей 17 2 7" xfId="12946"/>
    <cellStyle name="Элементы осей 17 3" xfId="3752"/>
    <cellStyle name="Элементы осей 17 3 2" xfId="6768"/>
    <cellStyle name="Элементы осей 17 3 2 2" xfId="12947"/>
    <cellStyle name="Элементы осей 17 3 3" xfId="6767"/>
    <cellStyle name="Элементы осей 17 3 4" xfId="6187"/>
    <cellStyle name="Элементы осей 17 3 4 2" xfId="12949"/>
    <cellStyle name="Элементы осей 17 3 4 3" xfId="12948"/>
    <cellStyle name="Элементы осей 17 3 5" xfId="8564"/>
    <cellStyle name="Элементы осей 17 3 5 2" xfId="12950"/>
    <cellStyle name="Элементы осей 17 3 6" xfId="14255"/>
    <cellStyle name="Элементы осей 17 4" xfId="6769"/>
    <cellStyle name="Элементы осей 17 4 2" xfId="12951"/>
    <cellStyle name="Элементы осей 17 5" xfId="6762"/>
    <cellStyle name="Элементы осей 17 6" xfId="4612"/>
    <cellStyle name="Элементы осей 17 6 2" xfId="12953"/>
    <cellStyle name="Элементы осей 17 6 3" xfId="12952"/>
    <cellStyle name="Элементы осей 17 7" xfId="7718"/>
    <cellStyle name="Элементы осей 17 7 2" xfId="12954"/>
    <cellStyle name="Элементы осей 17 8" xfId="13779"/>
    <cellStyle name="Элементы осей 18" xfId="3753"/>
    <cellStyle name="Элементы осей 18 2" xfId="3754"/>
    <cellStyle name="Элементы осей 18 2 2" xfId="3755"/>
    <cellStyle name="Элементы осей 18 2 2 2" xfId="6772"/>
    <cellStyle name="Элементы осей 18 2 2 3" xfId="12955"/>
    <cellStyle name="Элементы осей 18 2 2 4" xfId="12956"/>
    <cellStyle name="Элементы осей 18 2 3" xfId="6773"/>
    <cellStyle name="Элементы осей 18 2 3 2" xfId="12957"/>
    <cellStyle name="Элементы осей 18 2 4" xfId="6774"/>
    <cellStyle name="Элементы осей 18 2 4 2" xfId="12958"/>
    <cellStyle name="Элементы осей 18 2 5" xfId="6771"/>
    <cellStyle name="Элементы осей 18 2 6" xfId="6188"/>
    <cellStyle name="Элементы осей 18 2 6 2" xfId="12960"/>
    <cellStyle name="Элементы осей 18 2 6 3" xfId="12959"/>
    <cellStyle name="Элементы осей 18 2 7" xfId="12961"/>
    <cellStyle name="Элементы осей 18 3" xfId="3756"/>
    <cellStyle name="Элементы осей 18 3 2" xfId="6776"/>
    <cellStyle name="Элементы осей 18 3 2 2" xfId="12962"/>
    <cellStyle name="Элементы осей 18 3 3" xfId="6775"/>
    <cellStyle name="Элементы осей 18 3 4" xfId="6189"/>
    <cellStyle name="Элементы осей 18 3 4 2" xfId="12964"/>
    <cellStyle name="Элементы осей 18 3 4 3" xfId="12963"/>
    <cellStyle name="Элементы осей 18 3 5" xfId="8567"/>
    <cellStyle name="Элементы осей 18 3 5 2" xfId="12965"/>
    <cellStyle name="Элементы осей 18 3 6" xfId="14256"/>
    <cellStyle name="Элементы осей 18 4" xfId="6777"/>
    <cellStyle name="Элементы осей 18 4 2" xfId="12966"/>
    <cellStyle name="Элементы осей 18 5" xfId="6770"/>
    <cellStyle name="Элементы осей 18 6" xfId="4613"/>
    <cellStyle name="Элементы осей 18 6 2" xfId="12968"/>
    <cellStyle name="Элементы осей 18 6 3" xfId="12967"/>
    <cellStyle name="Элементы осей 18 7" xfId="7719"/>
    <cellStyle name="Элементы осей 18 7 2" xfId="12969"/>
    <cellStyle name="Элементы осей 18 8" xfId="13780"/>
    <cellStyle name="Элементы осей 19" xfId="3757"/>
    <cellStyle name="Элементы осей 19 2" xfId="3758"/>
    <cellStyle name="Элементы осей 19 2 2" xfId="3759"/>
    <cellStyle name="Элементы осей 19 2 2 2" xfId="6780"/>
    <cellStyle name="Элементы осей 19 2 2 3" xfId="12970"/>
    <cellStyle name="Элементы осей 19 2 2 4" xfId="12971"/>
    <cellStyle name="Элементы осей 19 2 3" xfId="6781"/>
    <cellStyle name="Элементы осей 19 2 3 2" xfId="12972"/>
    <cellStyle name="Элементы осей 19 2 4" xfId="6782"/>
    <cellStyle name="Элементы осей 19 2 4 2" xfId="12973"/>
    <cellStyle name="Элементы осей 19 2 5" xfId="6779"/>
    <cellStyle name="Элементы осей 19 2 6" xfId="6190"/>
    <cellStyle name="Элементы осей 19 2 6 2" xfId="12975"/>
    <cellStyle name="Элементы осей 19 2 6 3" xfId="12974"/>
    <cellStyle name="Элементы осей 19 2 7" xfId="12976"/>
    <cellStyle name="Элементы осей 19 3" xfId="3760"/>
    <cellStyle name="Элементы осей 19 3 2" xfId="3761"/>
    <cellStyle name="Элементы осей 19 3 2 2" xfId="6784"/>
    <cellStyle name="Элементы осей 19 3 2 3" xfId="6191"/>
    <cellStyle name="Элементы осей 19 3 2 3 2" xfId="12977"/>
    <cellStyle name="Элементы осей 19 3 2 4" xfId="8571"/>
    <cellStyle name="Элементы осей 19 3 2 4 2" xfId="12978"/>
    <cellStyle name="Элементы осей 19 3 2 5" xfId="14257"/>
    <cellStyle name="Элементы осей 19 3 3" xfId="6785"/>
    <cellStyle name="Элементы осей 19 3 3 2" xfId="12979"/>
    <cellStyle name="Элементы осей 19 3 4" xfId="6786"/>
    <cellStyle name="Элементы осей 19 3 4 2" xfId="12980"/>
    <cellStyle name="Элементы осей 19 3 5" xfId="6783"/>
    <cellStyle name="Элементы осей 19 3 6" xfId="12981"/>
    <cellStyle name="Элементы осей 19 3 6 2" xfId="12982"/>
    <cellStyle name="Элементы осей 19 3 7" xfId="12983"/>
    <cellStyle name="Элементы осей 19 4" xfId="6787"/>
    <cellStyle name="Элементы осей 19 4 2" xfId="12984"/>
    <cellStyle name="Элементы осей 19 5" xfId="6778"/>
    <cellStyle name="Элементы осей 19 6" xfId="4614"/>
    <cellStyle name="Элементы осей 19 6 2" xfId="12986"/>
    <cellStyle name="Элементы осей 19 6 3" xfId="12985"/>
    <cellStyle name="Элементы осей 19 7" xfId="7720"/>
    <cellStyle name="Элементы осей 19 7 2" xfId="12987"/>
    <cellStyle name="Элементы осей 19 8" xfId="13781"/>
    <cellStyle name="Элементы осей 2" xfId="3762"/>
    <cellStyle name="Элементы осей 2 2" xfId="3763"/>
    <cellStyle name="Элементы осей 2 2 2" xfId="6790"/>
    <cellStyle name="Элементы осей 2 2 2 2" xfId="12988"/>
    <cellStyle name="Элементы осей 2 2 3" xfId="6789"/>
    <cellStyle name="Элементы осей 2 2 4" xfId="6192"/>
    <cellStyle name="Элементы осей 2 2 4 2" xfId="12990"/>
    <cellStyle name="Элементы осей 2 2 4 3" xfId="12989"/>
    <cellStyle name="Элементы осей 2 2 5" xfId="12991"/>
    <cellStyle name="Элементы осей 2 3" xfId="3764"/>
    <cellStyle name="Элементы осей 2 3 2" xfId="3765"/>
    <cellStyle name="Элементы осей 2 3 2 2" xfId="6792"/>
    <cellStyle name="Элементы осей 2 3 2 3" xfId="6194"/>
    <cellStyle name="Элементы осей 2 3 2 3 2" xfId="12992"/>
    <cellStyle name="Элементы осей 2 3 2 4" xfId="8574"/>
    <cellStyle name="Элементы осей 2 3 2 4 2" xfId="12993"/>
    <cellStyle name="Элементы осей 2 3 2 5" xfId="14258"/>
    <cellStyle name="Элементы осей 2 3 3" xfId="6793"/>
    <cellStyle name="Элементы осей 2 3 3 2" xfId="12994"/>
    <cellStyle name="Элементы осей 2 3 4" xfId="6794"/>
    <cellStyle name="Элементы осей 2 3 4 2" xfId="12995"/>
    <cellStyle name="Элементы осей 2 3 5" xfId="6791"/>
    <cellStyle name="Элементы осей 2 3 6" xfId="6193"/>
    <cellStyle name="Элементы осей 2 3 6 2" xfId="12997"/>
    <cellStyle name="Элементы осей 2 3 6 3" xfId="12996"/>
    <cellStyle name="Элементы осей 2 3 7" xfId="12998"/>
    <cellStyle name="Элементы осей 2 4" xfId="3766"/>
    <cellStyle name="Элементы осей 2 4 2" xfId="6795"/>
    <cellStyle name="Элементы осей 2 4 3" xfId="6195"/>
    <cellStyle name="Элементы осей 2 4 3 2" xfId="12999"/>
    <cellStyle name="Элементы осей 2 4 4" xfId="13000"/>
    <cellStyle name="Элементы осей 2 5" xfId="3767"/>
    <cellStyle name="Элементы осей 2 5 2" xfId="6796"/>
    <cellStyle name="Элементы осей 2 5 3" xfId="6196"/>
    <cellStyle name="Элементы осей 2 5 3 2" xfId="13001"/>
    <cellStyle name="Элементы осей 2 5 4" xfId="8576"/>
    <cellStyle name="Элементы осей 2 5 4 2" xfId="13002"/>
    <cellStyle name="Элементы осей 2 5 5" xfId="14259"/>
    <cellStyle name="Элементы осей 2 6" xfId="6797"/>
    <cellStyle name="Элементы осей 2 6 2" xfId="13003"/>
    <cellStyle name="Элементы осей 2 7" xfId="6788"/>
    <cellStyle name="Элементы осей 2 8" xfId="13004"/>
    <cellStyle name="Элементы осей 2 8 2" xfId="13005"/>
    <cellStyle name="Элементы осей 2 9" xfId="13006"/>
    <cellStyle name="Элементы осей 20" xfId="3768"/>
    <cellStyle name="Элементы осей 20 2" xfId="3769"/>
    <cellStyle name="Элементы осей 20 2 2" xfId="3770"/>
    <cellStyle name="Элементы осей 20 2 2 2" xfId="6800"/>
    <cellStyle name="Элементы осей 20 2 2 3" xfId="13007"/>
    <cellStyle name="Элементы осей 20 2 2 4" xfId="13008"/>
    <cellStyle name="Элементы осей 20 2 3" xfId="6801"/>
    <cellStyle name="Элементы осей 20 2 3 2" xfId="13009"/>
    <cellStyle name="Элементы осей 20 2 4" xfId="6802"/>
    <cellStyle name="Элементы осей 20 2 4 2" xfId="13010"/>
    <cellStyle name="Элементы осей 20 2 5" xfId="6799"/>
    <cellStyle name="Элементы осей 20 2 6" xfId="6197"/>
    <cellStyle name="Элементы осей 20 2 6 2" xfId="13012"/>
    <cellStyle name="Элементы осей 20 2 6 3" xfId="13011"/>
    <cellStyle name="Элементы осей 20 2 7" xfId="13013"/>
    <cellStyle name="Элементы осей 20 3" xfId="3771"/>
    <cellStyle name="Элементы осей 20 3 2" xfId="6804"/>
    <cellStyle name="Элементы осей 20 3 2 2" xfId="13014"/>
    <cellStyle name="Элементы осей 20 3 3" xfId="6803"/>
    <cellStyle name="Элементы осей 20 3 4" xfId="6198"/>
    <cellStyle name="Элементы осей 20 3 4 2" xfId="13016"/>
    <cellStyle name="Элементы осей 20 3 4 3" xfId="13015"/>
    <cellStyle name="Элементы осей 20 3 5" xfId="8579"/>
    <cellStyle name="Элементы осей 20 3 5 2" xfId="13017"/>
    <cellStyle name="Элементы осей 20 3 6" xfId="14260"/>
    <cellStyle name="Элементы осей 20 4" xfId="6805"/>
    <cellStyle name="Элементы осей 20 4 2" xfId="13018"/>
    <cellStyle name="Элементы осей 20 5" xfId="6798"/>
    <cellStyle name="Элементы осей 20 6" xfId="4615"/>
    <cellStyle name="Элементы осей 20 6 2" xfId="13020"/>
    <cellStyle name="Элементы осей 20 6 3" xfId="13019"/>
    <cellStyle name="Элементы осей 20 7" xfId="7722"/>
    <cellStyle name="Элементы осей 20 7 2" xfId="13021"/>
    <cellStyle name="Элементы осей 20 8" xfId="13782"/>
    <cellStyle name="Элементы осей 21" xfId="3772"/>
    <cellStyle name="Элементы осей 21 2" xfId="3773"/>
    <cellStyle name="Элементы осей 21 2 2" xfId="3774"/>
    <cellStyle name="Элементы осей 21 2 2 2" xfId="6808"/>
    <cellStyle name="Элементы осей 21 2 2 3" xfId="13022"/>
    <cellStyle name="Элементы осей 21 2 2 4" xfId="13023"/>
    <cellStyle name="Элементы осей 21 2 3" xfId="6809"/>
    <cellStyle name="Элементы осей 21 2 3 2" xfId="13024"/>
    <cellStyle name="Элементы осей 21 2 4" xfId="6810"/>
    <cellStyle name="Элементы осей 21 2 4 2" xfId="13025"/>
    <cellStyle name="Элементы осей 21 2 5" xfId="6807"/>
    <cellStyle name="Элементы осей 21 2 6" xfId="6199"/>
    <cellStyle name="Элементы осей 21 2 6 2" xfId="13027"/>
    <cellStyle name="Элементы осей 21 2 6 3" xfId="13026"/>
    <cellStyle name="Элементы осей 21 2 7" xfId="13028"/>
    <cellStyle name="Элементы осей 21 3" xfId="3775"/>
    <cellStyle name="Элементы осей 21 3 2" xfId="6812"/>
    <cellStyle name="Элементы осей 21 3 2 2" xfId="13029"/>
    <cellStyle name="Элементы осей 21 3 3" xfId="6811"/>
    <cellStyle name="Элементы осей 21 3 4" xfId="6200"/>
    <cellStyle name="Элементы осей 21 3 4 2" xfId="13031"/>
    <cellStyle name="Элементы осей 21 3 4 3" xfId="13030"/>
    <cellStyle name="Элементы осей 21 3 5" xfId="8582"/>
    <cellStyle name="Элементы осей 21 3 5 2" xfId="13032"/>
    <cellStyle name="Элементы осей 21 3 6" xfId="14261"/>
    <cellStyle name="Элементы осей 21 4" xfId="6813"/>
    <cellStyle name="Элементы осей 21 4 2" xfId="13033"/>
    <cellStyle name="Элементы осей 21 5" xfId="6806"/>
    <cellStyle name="Элементы осей 21 6" xfId="4616"/>
    <cellStyle name="Элементы осей 21 6 2" xfId="13035"/>
    <cellStyle name="Элементы осей 21 6 3" xfId="13034"/>
    <cellStyle name="Элементы осей 21 7" xfId="7723"/>
    <cellStyle name="Элементы осей 21 7 2" xfId="13036"/>
    <cellStyle name="Элементы осей 21 8" xfId="13783"/>
    <cellStyle name="Элементы осей 22" xfId="3776"/>
    <cellStyle name="Элементы осей 22 2" xfId="3777"/>
    <cellStyle name="Элементы осей 22 2 2" xfId="6815"/>
    <cellStyle name="Элементы осей 22 2 3" xfId="6201"/>
    <cellStyle name="Элементы осей 22 2 3 2" xfId="13037"/>
    <cellStyle name="Элементы осей 22 2 4" xfId="13038"/>
    <cellStyle name="Элементы осей 22 3" xfId="3778"/>
    <cellStyle name="Элементы осей 22 3 2" xfId="6816"/>
    <cellStyle name="Элементы осей 22 3 3" xfId="13039"/>
    <cellStyle name="Элементы осей 22 3 4" xfId="13040"/>
    <cellStyle name="Элементы осей 22 4" xfId="6817"/>
    <cellStyle name="Элементы осей 22 4 2" xfId="13041"/>
    <cellStyle name="Элементы осей 22 5" xfId="6818"/>
    <cellStyle name="Элементы осей 22 5 2" xfId="13042"/>
    <cellStyle name="Элементы осей 22 6" xfId="6814"/>
    <cellStyle name="Элементы осей 22 7" xfId="4617"/>
    <cellStyle name="Элементы осей 22 7 2" xfId="13044"/>
    <cellStyle name="Элементы осей 22 7 3" xfId="13043"/>
    <cellStyle name="Элементы осей 22 8" xfId="7724"/>
    <cellStyle name="Элементы осей 22 8 2" xfId="13045"/>
    <cellStyle name="Элементы осей 22 9" xfId="13784"/>
    <cellStyle name="Элементы осей 23" xfId="3779"/>
    <cellStyle name="Элементы осей 23 2" xfId="6820"/>
    <cellStyle name="Элементы осей 23 2 2" xfId="13046"/>
    <cellStyle name="Элементы осей 23 3" xfId="6819"/>
    <cellStyle name="Элементы осей 23 4" xfId="4618"/>
    <cellStyle name="Элементы осей 23 4 2" xfId="13048"/>
    <cellStyle name="Элементы осей 23 4 3" xfId="13047"/>
    <cellStyle name="Элементы осей 23 5" xfId="13049"/>
    <cellStyle name="Элементы осей 24" xfId="3780"/>
    <cellStyle name="Элементы осей 24 2" xfId="6822"/>
    <cellStyle name="Элементы осей 24 2 2" xfId="13050"/>
    <cellStyle name="Элементы осей 24 3" xfId="6821"/>
    <cellStyle name="Элементы осей 24 4" xfId="4619"/>
    <cellStyle name="Элементы осей 24 4 2" xfId="13052"/>
    <cellStyle name="Элементы осей 24 4 3" xfId="13051"/>
    <cellStyle name="Элементы осей 24 5" xfId="13053"/>
    <cellStyle name="Элементы осей 25" xfId="3781"/>
    <cellStyle name="Элементы осей 25 2" xfId="6824"/>
    <cellStyle name="Элементы осей 25 2 2" xfId="13054"/>
    <cellStyle name="Элементы осей 25 3" xfId="6823"/>
    <cellStyle name="Элементы осей 25 4" xfId="4620"/>
    <cellStyle name="Элементы осей 25 4 2" xfId="13056"/>
    <cellStyle name="Элементы осей 25 4 3" xfId="13055"/>
    <cellStyle name="Элементы осей 25 5" xfId="13057"/>
    <cellStyle name="Элементы осей 26" xfId="3782"/>
    <cellStyle name="Элементы осей 26 2" xfId="6826"/>
    <cellStyle name="Элементы осей 26 2 2" xfId="13058"/>
    <cellStyle name="Элементы осей 26 3" xfId="6825"/>
    <cellStyle name="Элементы осей 26 4" xfId="6202"/>
    <cellStyle name="Элементы осей 26 4 2" xfId="13060"/>
    <cellStyle name="Элементы осей 26 4 3" xfId="13059"/>
    <cellStyle name="Элементы осей 26 5" xfId="13061"/>
    <cellStyle name="Элементы осей 27" xfId="3783"/>
    <cellStyle name="Элементы осей 27 2" xfId="6828"/>
    <cellStyle name="Элементы осей 27 2 2" xfId="13062"/>
    <cellStyle name="Элементы осей 27 3" xfId="6827"/>
    <cellStyle name="Элементы осей 27 4" xfId="6203"/>
    <cellStyle name="Элементы осей 27 4 2" xfId="13064"/>
    <cellStyle name="Элементы осей 27 4 3" xfId="13063"/>
    <cellStyle name="Элементы осей 27 5" xfId="13065"/>
    <cellStyle name="Элементы осей 28" xfId="3784"/>
    <cellStyle name="Элементы осей 28 2" xfId="6830"/>
    <cellStyle name="Элементы осей 28 2 2" xfId="13066"/>
    <cellStyle name="Элементы осей 28 3" xfId="6829"/>
    <cellStyle name="Элементы осей 28 4" xfId="6204"/>
    <cellStyle name="Элементы осей 28 4 2" xfId="13068"/>
    <cellStyle name="Элементы осей 28 4 3" xfId="13067"/>
    <cellStyle name="Элементы осей 28 5" xfId="13069"/>
    <cellStyle name="Элементы осей 29" xfId="3785"/>
    <cellStyle name="Элементы осей 29 2" xfId="6831"/>
    <cellStyle name="Элементы осей 29 3" xfId="6205"/>
    <cellStyle name="Элементы осей 29 3 2" xfId="13070"/>
    <cellStyle name="Элементы осей 29 4" xfId="13071"/>
    <cellStyle name="Элементы осей 3" xfId="3786"/>
    <cellStyle name="Элементы осей 3 2" xfId="3787"/>
    <cellStyle name="Элементы осей 3 2 2" xfId="3788"/>
    <cellStyle name="Элементы осей 3 2 2 2" xfId="6834"/>
    <cellStyle name="Элементы осей 3 2 2 3" xfId="13072"/>
    <cellStyle name="Элементы осей 3 2 2 4" xfId="13073"/>
    <cellStyle name="Элементы осей 3 2 3" xfId="6835"/>
    <cellStyle name="Элементы осей 3 2 3 2" xfId="13074"/>
    <cellStyle name="Элементы осей 3 2 4" xfId="6836"/>
    <cellStyle name="Элементы осей 3 2 4 2" xfId="13075"/>
    <cellStyle name="Элементы осей 3 2 5" xfId="6833"/>
    <cellStyle name="Элементы осей 3 2 6" xfId="6207"/>
    <cellStyle name="Элементы осей 3 2 6 2" xfId="13077"/>
    <cellStyle name="Элементы осей 3 2 6 3" xfId="13076"/>
    <cellStyle name="Элементы осей 3 2 7" xfId="8590"/>
    <cellStyle name="Элементы осей 3 2 7 2" xfId="13078"/>
    <cellStyle name="Элементы осей 3 2 8" xfId="14262"/>
    <cellStyle name="Элементы осей 3 3" xfId="3789"/>
    <cellStyle name="Элементы осей 3 3 2" xfId="6838"/>
    <cellStyle name="Элементы осей 3 3 2 2" xfId="13079"/>
    <cellStyle name="Элементы осей 3 3 3" xfId="6837"/>
    <cellStyle name="Элементы осей 3 3 4" xfId="6208"/>
    <cellStyle name="Элементы осей 3 3 4 2" xfId="13081"/>
    <cellStyle name="Элементы осей 3 3 4 3" xfId="13080"/>
    <cellStyle name="Элементы осей 3 3 5" xfId="8592"/>
    <cellStyle name="Элементы осей 3 3 5 2" xfId="13082"/>
    <cellStyle name="Элементы осей 3 3 6" xfId="14263"/>
    <cellStyle name="Элементы осей 3 4" xfId="6206"/>
    <cellStyle name="Элементы осей 3 4 2" xfId="6839"/>
    <cellStyle name="Элементы осей 3 4 3" xfId="13083"/>
    <cellStyle name="Элементы осей 3 4 4" xfId="13084"/>
    <cellStyle name="Элементы осей 3 5" xfId="6832"/>
    <cellStyle name="Элементы осей 3 6" xfId="4621"/>
    <cellStyle name="Элементы осей 3 6 2" xfId="13086"/>
    <cellStyle name="Элементы осей 3 6 3" xfId="13085"/>
    <cellStyle name="Элементы осей 3 7" xfId="7728"/>
    <cellStyle name="Элементы осей 3 7 2" xfId="13087"/>
    <cellStyle name="Элементы осей 3 8" xfId="13785"/>
    <cellStyle name="Элементы осей 30" xfId="3790"/>
    <cellStyle name="Элементы осей 30 2" xfId="6840"/>
    <cellStyle name="Элементы осей 30 3" xfId="6209"/>
    <cellStyle name="Элементы осей 30 3 2" xfId="13088"/>
    <cellStyle name="Элементы осей 30 4" xfId="13089"/>
    <cellStyle name="Элементы осей 31" xfId="3791"/>
    <cellStyle name="Элементы осей 31 2" xfId="6841"/>
    <cellStyle name="Элементы осей 31 3" xfId="6210"/>
    <cellStyle name="Элементы осей 31 3 2" xfId="13090"/>
    <cellStyle name="Элементы осей 31 4" xfId="13091"/>
    <cellStyle name="Элементы осей 32" xfId="3792"/>
    <cellStyle name="Элементы осей 32 2" xfId="6842"/>
    <cellStyle name="Элементы осей 32 3" xfId="6211"/>
    <cellStyle name="Элементы осей 32 3 2" xfId="13092"/>
    <cellStyle name="Элементы осей 32 4" xfId="13093"/>
    <cellStyle name="Элементы осей 33" xfId="3793"/>
    <cellStyle name="Элементы осей 33 2" xfId="6843"/>
    <cellStyle name="Элементы осей 33 3" xfId="6212"/>
    <cellStyle name="Элементы осей 33 3 2" xfId="13094"/>
    <cellStyle name="Элементы осей 33 4" xfId="13095"/>
    <cellStyle name="Элементы осей 34" xfId="3794"/>
    <cellStyle name="Элементы осей 34 2" xfId="6844"/>
    <cellStyle name="Элементы осей 34 3" xfId="6213"/>
    <cellStyle name="Элементы осей 34 3 2" xfId="13096"/>
    <cellStyle name="Элементы осей 34 4" xfId="13097"/>
    <cellStyle name="Элементы осей 35" xfId="3795"/>
    <cellStyle name="Элементы осей 35 2" xfId="6845"/>
    <cellStyle name="Элементы осей 35 3" xfId="6214"/>
    <cellStyle name="Элементы осей 35 3 2" xfId="13098"/>
    <cellStyle name="Элементы осей 35 4" xfId="13099"/>
    <cellStyle name="Элементы осей 36" xfId="3796"/>
    <cellStyle name="Элементы осей 36 2" xfId="6846"/>
    <cellStyle name="Элементы осей 36 3" xfId="6215"/>
    <cellStyle name="Элементы осей 36 3 2" xfId="13100"/>
    <cellStyle name="Элементы осей 36 4" xfId="13101"/>
    <cellStyle name="Элементы осей 37" xfId="3797"/>
    <cellStyle name="Элементы осей 37 2" xfId="6847"/>
    <cellStyle name="Элементы осей 37 3" xfId="6216"/>
    <cellStyle name="Элементы осей 37 3 2" xfId="13102"/>
    <cellStyle name="Элементы осей 37 4" xfId="13103"/>
    <cellStyle name="Элементы осей 38" xfId="3798"/>
    <cellStyle name="Элементы осей 38 2" xfId="6848"/>
    <cellStyle name="Элементы осей 38 3" xfId="6217"/>
    <cellStyle name="Элементы осей 38 3 2" xfId="13104"/>
    <cellStyle name="Элементы осей 38 4" xfId="13105"/>
    <cellStyle name="Элементы осей 39" xfId="3799"/>
    <cellStyle name="Элементы осей 39 2" xfId="6849"/>
    <cellStyle name="Элементы осей 39 3" xfId="6218"/>
    <cellStyle name="Элементы осей 39 3 2" xfId="13106"/>
    <cellStyle name="Элементы осей 39 4" xfId="13107"/>
    <cellStyle name="Элементы осей 4" xfId="3800"/>
    <cellStyle name="Элементы осей 4 2" xfId="3801"/>
    <cellStyle name="Элементы осей 4 2 2" xfId="3802"/>
    <cellStyle name="Элементы осей 4 2 2 2" xfId="6852"/>
    <cellStyle name="Элементы осей 4 2 2 3" xfId="13108"/>
    <cellStyle name="Элементы осей 4 2 2 4" xfId="13109"/>
    <cellStyle name="Элементы осей 4 2 3" xfId="6853"/>
    <cellStyle name="Элементы осей 4 2 3 2" xfId="13110"/>
    <cellStyle name="Элементы осей 4 2 4" xfId="6854"/>
    <cellStyle name="Элементы осей 4 2 4 2" xfId="13111"/>
    <cellStyle name="Элементы осей 4 2 5" xfId="6851"/>
    <cellStyle name="Элементы осей 4 2 6" xfId="6220"/>
    <cellStyle name="Элементы осей 4 2 6 2" xfId="13113"/>
    <cellStyle name="Элементы осей 4 2 6 3" xfId="13112"/>
    <cellStyle name="Элементы осей 4 2 7" xfId="8604"/>
    <cellStyle name="Элементы осей 4 2 7 2" xfId="13114"/>
    <cellStyle name="Элементы осей 4 2 8" xfId="14264"/>
    <cellStyle name="Элементы осей 4 3" xfId="3803"/>
    <cellStyle name="Элементы осей 4 3 2" xfId="6856"/>
    <cellStyle name="Элементы осей 4 3 2 2" xfId="13115"/>
    <cellStyle name="Элементы осей 4 3 3" xfId="6855"/>
    <cellStyle name="Элементы осей 4 3 4" xfId="6221"/>
    <cellStyle name="Элементы осей 4 3 4 2" xfId="13117"/>
    <cellStyle name="Элементы осей 4 3 4 3" xfId="13116"/>
    <cellStyle name="Элементы осей 4 3 5" xfId="8606"/>
    <cellStyle name="Элементы осей 4 3 5 2" xfId="13118"/>
    <cellStyle name="Элементы осей 4 3 6" xfId="14265"/>
    <cellStyle name="Элементы осей 4 4" xfId="6219"/>
    <cellStyle name="Элементы осей 4 4 2" xfId="6857"/>
    <cellStyle name="Элементы осей 4 4 3" xfId="13119"/>
    <cellStyle name="Элементы осей 4 4 4" xfId="13120"/>
    <cellStyle name="Элементы осей 4 5" xfId="6850"/>
    <cellStyle name="Элементы осей 4 6" xfId="4622"/>
    <cellStyle name="Элементы осей 4 6 2" xfId="13122"/>
    <cellStyle name="Элементы осей 4 6 3" xfId="13121"/>
    <cellStyle name="Элементы осей 4 7" xfId="7729"/>
    <cellStyle name="Элементы осей 4 7 2" xfId="13123"/>
    <cellStyle name="Элементы осей 4 8" xfId="13786"/>
    <cellStyle name="Элементы осей 40" xfId="3804"/>
    <cellStyle name="Элементы осей 40 2" xfId="6858"/>
    <cellStyle name="Элементы осей 40 3" xfId="6222"/>
    <cellStyle name="Элементы осей 40 3 2" xfId="13124"/>
    <cellStyle name="Элементы осей 40 4" xfId="13125"/>
    <cellStyle name="Элементы осей 41" xfId="3805"/>
    <cellStyle name="Элементы осей 41 2" xfId="6859"/>
    <cellStyle name="Элементы осей 41 3" xfId="6223"/>
    <cellStyle name="Элементы осей 41 3 2" xfId="13126"/>
    <cellStyle name="Элементы осей 41 4" xfId="13127"/>
    <cellStyle name="Элементы осей 42" xfId="3806"/>
    <cellStyle name="Элементы осей 42 2" xfId="6860"/>
    <cellStyle name="Элементы осей 42 3" xfId="6224"/>
    <cellStyle name="Элементы осей 42 3 2" xfId="13128"/>
    <cellStyle name="Элементы осей 42 4" xfId="13129"/>
    <cellStyle name="Элементы осей 43" xfId="3807"/>
    <cellStyle name="Элементы осей 43 2" xfId="6861"/>
    <cellStyle name="Элементы осей 43 3" xfId="6225"/>
    <cellStyle name="Элементы осей 43 3 2" xfId="13130"/>
    <cellStyle name="Элементы осей 43 4" xfId="13131"/>
    <cellStyle name="Элементы осей 44" xfId="3808"/>
    <cellStyle name="Элементы осей 44 2" xfId="6862"/>
    <cellStyle name="Элементы осей 44 3" xfId="6226"/>
    <cellStyle name="Элементы осей 44 3 2" xfId="13132"/>
    <cellStyle name="Элементы осей 44 4" xfId="13133"/>
    <cellStyle name="Элементы осей 45" xfId="3809"/>
    <cellStyle name="Элементы осей 45 2" xfId="6863"/>
    <cellStyle name="Элементы осей 45 3" xfId="6227"/>
    <cellStyle name="Элементы осей 45 3 2" xfId="13134"/>
    <cellStyle name="Элементы осей 45 4" xfId="13135"/>
    <cellStyle name="Элементы осей 46" xfId="3810"/>
    <cellStyle name="Элементы осей 46 2" xfId="6864"/>
    <cellStyle name="Элементы осей 46 3" xfId="6228"/>
    <cellStyle name="Элементы осей 46 3 2" xfId="13136"/>
    <cellStyle name="Элементы осей 46 4" xfId="13137"/>
    <cellStyle name="Элементы осей 47" xfId="3811"/>
    <cellStyle name="Элементы осей 47 2" xfId="6865"/>
    <cellStyle name="Элементы осей 47 3" xfId="6229"/>
    <cellStyle name="Элементы осей 47 3 2" xfId="13138"/>
    <cellStyle name="Элементы осей 47 4" xfId="13139"/>
    <cellStyle name="Элементы осей 48" xfId="3812"/>
    <cellStyle name="Элементы осей 48 2" xfId="6866"/>
    <cellStyle name="Элементы осей 48 3" xfId="6230"/>
    <cellStyle name="Элементы осей 48 3 2" xfId="13140"/>
    <cellStyle name="Элементы осей 48 4" xfId="13141"/>
    <cellStyle name="Элементы осей 49" xfId="3813"/>
    <cellStyle name="Элементы осей 49 2" xfId="6867"/>
    <cellStyle name="Элементы осей 49 3" xfId="6231"/>
    <cellStyle name="Элементы осей 49 3 2" xfId="13142"/>
    <cellStyle name="Элементы осей 49 4" xfId="13143"/>
    <cellStyle name="Элементы осей 5" xfId="3814"/>
    <cellStyle name="Элементы осей 5 2" xfId="3815"/>
    <cellStyle name="Элементы осей 5 2 2" xfId="3816"/>
    <cellStyle name="Элементы осей 5 2 2 2" xfId="6870"/>
    <cellStyle name="Элементы осей 5 2 2 3" xfId="13144"/>
    <cellStyle name="Элементы осей 5 2 2 4" xfId="13145"/>
    <cellStyle name="Элементы осей 5 2 3" xfId="6871"/>
    <cellStyle name="Элементы осей 5 2 3 2" xfId="13146"/>
    <cellStyle name="Элементы осей 5 2 4" xfId="6872"/>
    <cellStyle name="Элементы осей 5 2 4 2" xfId="13147"/>
    <cellStyle name="Элементы осей 5 2 5" xfId="6869"/>
    <cellStyle name="Элементы осей 5 2 6" xfId="6233"/>
    <cellStyle name="Элементы осей 5 2 6 2" xfId="13149"/>
    <cellStyle name="Элементы осей 5 2 6 3" xfId="13148"/>
    <cellStyle name="Элементы осей 5 2 7" xfId="8618"/>
    <cellStyle name="Элементы осей 5 2 7 2" xfId="13150"/>
    <cellStyle name="Элементы осей 5 2 8" xfId="14266"/>
    <cellStyle name="Элементы осей 5 3" xfId="3817"/>
    <cellStyle name="Элементы осей 5 3 2" xfId="6874"/>
    <cellStyle name="Элементы осей 5 3 2 2" xfId="13151"/>
    <cellStyle name="Элементы осей 5 3 3" xfId="6873"/>
    <cellStyle name="Элементы осей 5 3 4" xfId="6234"/>
    <cellStyle name="Элементы осей 5 3 4 2" xfId="13153"/>
    <cellStyle name="Элементы осей 5 3 4 3" xfId="13152"/>
    <cellStyle name="Элементы осей 5 3 5" xfId="8620"/>
    <cellStyle name="Элементы осей 5 3 5 2" xfId="13154"/>
    <cellStyle name="Элементы осей 5 3 6" xfId="14267"/>
    <cellStyle name="Элементы осей 5 4" xfId="6232"/>
    <cellStyle name="Элементы осей 5 4 2" xfId="6875"/>
    <cellStyle name="Элементы осей 5 4 3" xfId="13155"/>
    <cellStyle name="Элементы осей 5 4 4" xfId="13156"/>
    <cellStyle name="Элементы осей 5 5" xfId="6868"/>
    <cellStyle name="Элементы осей 5 6" xfId="4623"/>
    <cellStyle name="Элементы осей 5 6 2" xfId="13158"/>
    <cellStyle name="Элементы осей 5 6 3" xfId="13157"/>
    <cellStyle name="Элементы осей 5 7" xfId="7730"/>
    <cellStyle name="Элементы осей 5 7 2" xfId="13159"/>
    <cellStyle name="Элементы осей 5 8" xfId="13787"/>
    <cellStyle name="Элементы осей 50" xfId="3818"/>
    <cellStyle name="Элементы осей 50 2" xfId="6876"/>
    <cellStyle name="Элементы осей 50 3" xfId="6235"/>
    <cellStyle name="Элементы осей 50 3 2" xfId="13160"/>
    <cellStyle name="Элементы осей 50 4" xfId="13161"/>
    <cellStyle name="Элементы осей 51" xfId="3819"/>
    <cellStyle name="Элементы осей 51 2" xfId="6877"/>
    <cellStyle name="Элементы осей 51 3" xfId="6236"/>
    <cellStyle name="Элементы осей 51 3 2" xfId="13162"/>
    <cellStyle name="Элементы осей 51 4" xfId="13163"/>
    <cellStyle name="Элементы осей 52" xfId="3820"/>
    <cellStyle name="Элементы осей 52 2" xfId="6878"/>
    <cellStyle name="Элементы осей 52 3" xfId="6237"/>
    <cellStyle name="Элементы осей 52 3 2" xfId="13164"/>
    <cellStyle name="Элементы осей 52 4" xfId="13165"/>
    <cellStyle name="Элементы осей 53" xfId="3821"/>
    <cellStyle name="Элементы осей 53 2" xfId="6879"/>
    <cellStyle name="Элементы осей 53 3" xfId="6238"/>
    <cellStyle name="Элементы осей 53 3 2" xfId="13166"/>
    <cellStyle name="Элементы осей 53 4" xfId="13167"/>
    <cellStyle name="Элементы осей 54" xfId="3822"/>
    <cellStyle name="Элементы осей 54 2" xfId="6880"/>
    <cellStyle name="Элементы осей 54 3" xfId="6239"/>
    <cellStyle name="Элементы осей 54 3 2" xfId="13168"/>
    <cellStyle name="Элементы осей 54 4" xfId="13169"/>
    <cellStyle name="Элементы осей 55" xfId="3823"/>
    <cellStyle name="Элементы осей 55 2" xfId="6881"/>
    <cellStyle name="Элементы осей 55 3" xfId="6240"/>
    <cellStyle name="Элементы осей 55 3 2" xfId="13170"/>
    <cellStyle name="Элементы осей 55 4" xfId="13171"/>
    <cellStyle name="Элементы осей 56" xfId="3824"/>
    <cellStyle name="Элементы осей 56 2" xfId="6882"/>
    <cellStyle name="Элементы осей 56 3" xfId="6241"/>
    <cellStyle name="Элементы осей 56 3 2" xfId="13172"/>
    <cellStyle name="Элементы осей 56 4" xfId="13173"/>
    <cellStyle name="Элементы осей 57" xfId="3825"/>
    <cellStyle name="Элементы осей 57 2" xfId="6883"/>
    <cellStyle name="Элементы осей 57 3" xfId="6242"/>
    <cellStyle name="Элементы осей 57 3 2" xfId="13174"/>
    <cellStyle name="Элементы осей 57 4" xfId="13175"/>
    <cellStyle name="Элементы осей 58" xfId="3826"/>
    <cellStyle name="Элементы осей 58 2" xfId="6884"/>
    <cellStyle name="Элементы осей 58 3" xfId="6243"/>
    <cellStyle name="Элементы осей 58 3 2" xfId="13176"/>
    <cellStyle name="Элементы осей 58 4" xfId="13177"/>
    <cellStyle name="Элементы осей 59" xfId="3827"/>
    <cellStyle name="Элементы осей 59 2" xfId="6885"/>
    <cellStyle name="Элементы осей 59 3" xfId="6244"/>
    <cellStyle name="Элементы осей 59 3 2" xfId="13178"/>
    <cellStyle name="Элементы осей 59 4" xfId="13179"/>
    <cellStyle name="Элементы осей 6" xfId="3828"/>
    <cellStyle name="Элементы осей 6 2" xfId="3829"/>
    <cellStyle name="Элементы осей 6 2 2" xfId="3830"/>
    <cellStyle name="Элементы осей 6 2 2 2" xfId="6888"/>
    <cellStyle name="Элементы осей 6 2 2 3" xfId="13180"/>
    <cellStyle name="Элементы осей 6 2 2 4" xfId="13181"/>
    <cellStyle name="Элементы осей 6 2 3" xfId="6889"/>
    <cellStyle name="Элементы осей 6 2 3 2" xfId="13182"/>
    <cellStyle name="Элементы осей 6 2 4" xfId="6890"/>
    <cellStyle name="Элементы осей 6 2 4 2" xfId="13183"/>
    <cellStyle name="Элементы осей 6 2 5" xfId="6887"/>
    <cellStyle name="Элементы осей 6 2 6" xfId="6246"/>
    <cellStyle name="Элементы осей 6 2 6 2" xfId="13185"/>
    <cellStyle name="Элементы осей 6 2 6 3" xfId="13184"/>
    <cellStyle name="Элементы осей 6 2 7" xfId="8632"/>
    <cellStyle name="Элементы осей 6 2 7 2" xfId="13186"/>
    <cellStyle name="Элементы осей 6 2 8" xfId="14268"/>
    <cellStyle name="Элементы осей 6 3" xfId="3831"/>
    <cellStyle name="Элементы осей 6 3 2" xfId="6892"/>
    <cellStyle name="Элементы осей 6 3 2 2" xfId="13187"/>
    <cellStyle name="Элементы осей 6 3 3" xfId="6891"/>
    <cellStyle name="Элементы осей 6 3 4" xfId="6247"/>
    <cellStyle name="Элементы осей 6 3 4 2" xfId="13189"/>
    <cellStyle name="Элементы осей 6 3 4 3" xfId="13188"/>
    <cellStyle name="Элементы осей 6 3 5" xfId="8634"/>
    <cellStyle name="Элементы осей 6 3 5 2" xfId="13190"/>
    <cellStyle name="Элементы осей 6 3 6" xfId="14269"/>
    <cellStyle name="Элементы осей 6 4" xfId="6245"/>
    <cellStyle name="Элементы осей 6 4 2" xfId="6893"/>
    <cellStyle name="Элементы осей 6 4 3" xfId="13191"/>
    <cellStyle name="Элементы осей 6 4 4" xfId="13192"/>
    <cellStyle name="Элементы осей 6 5" xfId="6886"/>
    <cellStyle name="Элементы осей 6 6" xfId="4624"/>
    <cellStyle name="Элементы осей 6 6 2" xfId="13194"/>
    <cellStyle name="Элементы осей 6 6 3" xfId="13193"/>
    <cellStyle name="Элементы осей 6 7" xfId="7731"/>
    <cellStyle name="Элементы осей 6 7 2" xfId="13195"/>
    <cellStyle name="Элементы осей 6 8" xfId="13788"/>
    <cellStyle name="Элементы осей 60" xfId="3832"/>
    <cellStyle name="Элементы осей 60 2" xfId="6894"/>
    <cellStyle name="Элементы осей 60 3" xfId="6248"/>
    <cellStyle name="Элементы осей 60 3 2" xfId="13196"/>
    <cellStyle name="Элементы осей 60 4" xfId="13197"/>
    <cellStyle name="Элементы осей 61" xfId="3833"/>
    <cellStyle name="Элементы осей 61 2" xfId="6895"/>
    <cellStyle name="Элементы осей 61 3" xfId="6249"/>
    <cellStyle name="Элементы осей 61 3 2" xfId="13198"/>
    <cellStyle name="Элементы осей 61 4" xfId="13199"/>
    <cellStyle name="Элементы осей 62" xfId="3834"/>
    <cellStyle name="Элементы осей 62 2" xfId="6929"/>
    <cellStyle name="Элементы осей 62 3" xfId="6250"/>
    <cellStyle name="Элементы осей 62 3 2" xfId="13200"/>
    <cellStyle name="Элементы осей 63" xfId="3835"/>
    <cellStyle name="Элементы осей 63 2" xfId="6930"/>
    <cellStyle name="Элементы осей 63 3" xfId="6251"/>
    <cellStyle name="Элементы осей 63 3 2" xfId="13201"/>
    <cellStyle name="Элементы осей 64" xfId="3836"/>
    <cellStyle name="Элементы осей 64 2" xfId="6252"/>
    <cellStyle name="Элементы осей 64 2 2" xfId="13203"/>
    <cellStyle name="Элементы осей 64 3" xfId="13204"/>
    <cellStyle name="Элементы осей 64 4" xfId="13202"/>
    <cellStyle name="Элементы осей 65" xfId="3837"/>
    <cellStyle name="Элементы осей 65 2" xfId="6253"/>
    <cellStyle name="Элементы осей 65 2 2" xfId="13206"/>
    <cellStyle name="Элементы осей 65 3" xfId="13207"/>
    <cellStyle name="Элементы осей 65 4" xfId="13205"/>
    <cellStyle name="Элементы осей 66" xfId="3838"/>
    <cellStyle name="Элементы осей 66 2" xfId="6254"/>
    <cellStyle name="Элементы осей 66 2 2" xfId="13209"/>
    <cellStyle name="Элементы осей 66 3" xfId="13208"/>
    <cellStyle name="Элементы осей 67" xfId="3839"/>
    <cellStyle name="Элементы осей 67 2" xfId="6255"/>
    <cellStyle name="Элементы осей 67 2 2" xfId="13211"/>
    <cellStyle name="Элементы осей 67 3" xfId="13210"/>
    <cellStyle name="Элементы осей 68" xfId="3840"/>
    <cellStyle name="Элементы осей 68 2" xfId="6256"/>
    <cellStyle name="Элементы осей 68 2 2" xfId="13213"/>
    <cellStyle name="Элементы осей 68 3" xfId="13212"/>
    <cellStyle name="Элементы осей 69" xfId="3841"/>
    <cellStyle name="Элементы осей 69 2" xfId="6257"/>
    <cellStyle name="Элементы осей 69 2 2" xfId="13215"/>
    <cellStyle name="Элементы осей 69 3" xfId="13214"/>
    <cellStyle name="Элементы осей 7" xfId="3842"/>
    <cellStyle name="Элементы осей 7 2" xfId="3843"/>
    <cellStyle name="Элементы осей 7 2 2" xfId="3844"/>
    <cellStyle name="Элементы осей 7 2 2 2" xfId="6898"/>
    <cellStyle name="Элементы осей 7 2 2 3" xfId="13216"/>
    <cellStyle name="Элементы осей 7 2 2 4" xfId="13217"/>
    <cellStyle name="Элементы осей 7 2 3" xfId="6899"/>
    <cellStyle name="Элементы осей 7 2 3 2" xfId="13218"/>
    <cellStyle name="Элементы осей 7 2 4" xfId="6900"/>
    <cellStyle name="Элементы осей 7 2 4 2" xfId="13219"/>
    <cellStyle name="Элементы осей 7 2 5" xfId="6897"/>
    <cellStyle name="Элементы осей 7 2 6" xfId="6259"/>
    <cellStyle name="Элементы осей 7 2 6 2" xfId="13221"/>
    <cellStyle name="Элементы осей 7 2 6 3" xfId="13220"/>
    <cellStyle name="Элементы осей 7 2 7" xfId="8646"/>
    <cellStyle name="Элементы осей 7 2 7 2" xfId="13222"/>
    <cellStyle name="Элементы осей 7 2 8" xfId="14270"/>
    <cellStyle name="Элементы осей 7 3" xfId="3845"/>
    <cellStyle name="Элементы осей 7 3 2" xfId="6902"/>
    <cellStyle name="Элементы осей 7 3 2 2" xfId="13223"/>
    <cellStyle name="Элементы осей 7 3 3" xfId="6901"/>
    <cellStyle name="Элементы осей 7 3 4" xfId="6260"/>
    <cellStyle name="Элементы осей 7 3 4 2" xfId="13225"/>
    <cellStyle name="Элементы осей 7 3 4 3" xfId="13224"/>
    <cellStyle name="Элементы осей 7 3 5" xfId="8648"/>
    <cellStyle name="Элементы осей 7 3 5 2" xfId="13226"/>
    <cellStyle name="Элементы осей 7 3 6" xfId="14271"/>
    <cellStyle name="Элементы осей 7 4" xfId="6258"/>
    <cellStyle name="Элементы осей 7 4 2" xfId="6903"/>
    <cellStyle name="Элементы осей 7 4 3" xfId="13227"/>
    <cellStyle name="Элементы осей 7 4 4" xfId="13228"/>
    <cellStyle name="Элементы осей 7 5" xfId="6896"/>
    <cellStyle name="Элементы осей 7 6" xfId="4625"/>
    <cellStyle name="Элементы осей 7 6 2" xfId="13230"/>
    <cellStyle name="Элементы осей 7 6 3" xfId="13229"/>
    <cellStyle name="Элементы осей 7 7" xfId="7732"/>
    <cellStyle name="Элементы осей 7 7 2" xfId="13231"/>
    <cellStyle name="Элементы осей 7 8" xfId="13789"/>
    <cellStyle name="Элементы осей 70" xfId="3846"/>
    <cellStyle name="Элементы осей 70 2" xfId="6261"/>
    <cellStyle name="Элементы осей 70 2 2" xfId="13233"/>
    <cellStyle name="Элементы осей 70 3" xfId="13232"/>
    <cellStyle name="Элементы осей 71" xfId="3847"/>
    <cellStyle name="Элементы осей 71 2" xfId="6262"/>
    <cellStyle name="Элементы осей 71 2 2" xfId="13235"/>
    <cellStyle name="Элементы осей 71 3" xfId="13234"/>
    <cellStyle name="Элементы осей 72" xfId="3848"/>
    <cellStyle name="Элементы осей 72 2" xfId="6263"/>
    <cellStyle name="Элементы осей 72 2 2" xfId="13237"/>
    <cellStyle name="Элементы осей 72 3" xfId="13236"/>
    <cellStyle name="Элементы осей 73" xfId="3849"/>
    <cellStyle name="Элементы осей 73 2" xfId="6264"/>
    <cellStyle name="Элементы осей 73 2 2" xfId="13239"/>
    <cellStyle name="Элементы осей 73 3" xfId="13238"/>
    <cellStyle name="Элементы осей 74" xfId="3850"/>
    <cellStyle name="Элементы осей 74 2" xfId="6265"/>
    <cellStyle name="Элементы осей 74 2 2" xfId="13241"/>
    <cellStyle name="Элементы осей 74 3" xfId="13240"/>
    <cellStyle name="Элементы осей 75" xfId="3851"/>
    <cellStyle name="Элементы осей 75 2" xfId="6266"/>
    <cellStyle name="Элементы осей 75 2 2" xfId="13243"/>
    <cellStyle name="Элементы осей 75 3" xfId="13242"/>
    <cellStyle name="Элементы осей 76" xfId="3852"/>
    <cellStyle name="Элементы осей 76 2" xfId="6267"/>
    <cellStyle name="Элементы осей 76 2 2" xfId="13245"/>
    <cellStyle name="Элементы осей 76 3" xfId="13244"/>
    <cellStyle name="Элементы осей 77" xfId="3853"/>
    <cellStyle name="Элементы осей 77 2" xfId="6268"/>
    <cellStyle name="Элементы осей 77 2 2" xfId="13247"/>
    <cellStyle name="Элементы осей 77 3" xfId="13246"/>
    <cellStyle name="Элементы осей 78" xfId="3854"/>
    <cellStyle name="Элементы осей 78 2" xfId="6269"/>
    <cellStyle name="Элементы осей 78 2 2" xfId="13249"/>
    <cellStyle name="Элементы осей 78 3" xfId="13248"/>
    <cellStyle name="Элементы осей 79" xfId="3855"/>
    <cellStyle name="Элементы осей 79 2" xfId="6270"/>
    <cellStyle name="Элементы осей 79 2 2" xfId="13251"/>
    <cellStyle name="Элементы осей 79 3" xfId="13250"/>
    <cellStyle name="Элементы осей 8" xfId="3856"/>
    <cellStyle name="Элементы осей 8 2" xfId="3857"/>
    <cellStyle name="Элементы осей 8 2 2" xfId="3858"/>
    <cellStyle name="Элементы осей 8 2 2 2" xfId="6906"/>
    <cellStyle name="Элементы осей 8 2 2 3" xfId="13252"/>
    <cellStyle name="Элементы осей 8 2 2 4" xfId="13253"/>
    <cellStyle name="Элементы осей 8 2 3" xfId="6907"/>
    <cellStyle name="Элементы осей 8 2 3 2" xfId="13254"/>
    <cellStyle name="Элементы осей 8 2 4" xfId="6908"/>
    <cellStyle name="Элементы осей 8 2 4 2" xfId="13255"/>
    <cellStyle name="Элементы осей 8 2 5" xfId="6905"/>
    <cellStyle name="Элементы осей 8 2 6" xfId="6272"/>
    <cellStyle name="Элементы осей 8 2 6 2" xfId="13257"/>
    <cellStyle name="Элементы осей 8 2 6 3" xfId="13256"/>
    <cellStyle name="Элементы осей 8 2 7" xfId="8660"/>
    <cellStyle name="Элементы осей 8 2 7 2" xfId="13258"/>
    <cellStyle name="Элементы осей 8 2 8" xfId="14272"/>
    <cellStyle name="Элементы осей 8 3" xfId="3859"/>
    <cellStyle name="Элементы осей 8 3 2" xfId="6910"/>
    <cellStyle name="Элементы осей 8 3 2 2" xfId="13259"/>
    <cellStyle name="Элементы осей 8 3 3" xfId="6909"/>
    <cellStyle name="Элементы осей 8 3 4" xfId="6273"/>
    <cellStyle name="Элементы осей 8 3 4 2" xfId="13261"/>
    <cellStyle name="Элементы осей 8 3 4 3" xfId="13260"/>
    <cellStyle name="Элементы осей 8 3 5" xfId="8662"/>
    <cellStyle name="Элементы осей 8 3 5 2" xfId="13262"/>
    <cellStyle name="Элементы осей 8 3 6" xfId="14273"/>
    <cellStyle name="Элементы осей 8 4" xfId="6271"/>
    <cellStyle name="Элементы осей 8 4 2" xfId="6911"/>
    <cellStyle name="Элементы осей 8 4 3" xfId="13263"/>
    <cellStyle name="Элементы осей 8 4 4" xfId="13264"/>
    <cellStyle name="Элементы осей 8 5" xfId="6904"/>
    <cellStyle name="Элементы осей 8 6" xfId="4626"/>
    <cellStyle name="Элементы осей 8 6 2" xfId="13266"/>
    <cellStyle name="Элементы осей 8 6 3" xfId="13265"/>
    <cellStyle name="Элементы осей 8 7" xfId="7733"/>
    <cellStyle name="Элементы осей 8 7 2" xfId="13267"/>
    <cellStyle name="Элементы осей 8 8" xfId="13790"/>
    <cellStyle name="Элементы осей 80" xfId="9392"/>
    <cellStyle name="Элементы осей 80 2" xfId="13268"/>
    <cellStyle name="Элементы осей 81" xfId="9393"/>
    <cellStyle name="Элементы осей 81 2" xfId="13269"/>
    <cellStyle name="Элементы осей 82" xfId="9288"/>
    <cellStyle name="Элементы осей 82 2" xfId="13270"/>
    <cellStyle name="Элементы осей 83" xfId="13271"/>
    <cellStyle name="Элементы осей 84" xfId="13272"/>
    <cellStyle name="Элементы осей 85" xfId="13273"/>
    <cellStyle name="Элементы осей 86" xfId="13274"/>
    <cellStyle name="Элементы осей 87" xfId="13275"/>
    <cellStyle name="Элементы осей 88" xfId="13276"/>
    <cellStyle name="Элементы осей 89" xfId="13277"/>
    <cellStyle name="Элементы осей 9" xfId="3860"/>
    <cellStyle name="Элементы осей 9 2" xfId="3861"/>
    <cellStyle name="Элементы осей 9 2 2" xfId="3862"/>
    <cellStyle name="Элементы осей 9 2 2 2" xfId="6914"/>
    <cellStyle name="Элементы осей 9 2 2 3" xfId="13278"/>
    <cellStyle name="Элементы осей 9 2 2 4" xfId="13279"/>
    <cellStyle name="Элементы осей 9 2 3" xfId="6915"/>
    <cellStyle name="Элементы осей 9 2 3 2" xfId="13280"/>
    <cellStyle name="Элементы осей 9 2 4" xfId="6916"/>
    <cellStyle name="Элементы осей 9 2 4 2" xfId="13281"/>
    <cellStyle name="Элементы осей 9 2 5" xfId="6913"/>
    <cellStyle name="Элементы осей 9 2 6" xfId="6275"/>
    <cellStyle name="Элементы осей 9 2 6 2" xfId="13283"/>
    <cellStyle name="Элементы осей 9 2 6 3" xfId="13282"/>
    <cellStyle name="Элементы осей 9 2 7" xfId="8664"/>
    <cellStyle name="Элементы осей 9 2 7 2" xfId="13284"/>
    <cellStyle name="Элементы осей 9 2 8" xfId="14274"/>
    <cellStyle name="Элементы осей 9 3" xfId="3863"/>
    <cellStyle name="Элементы осей 9 3 2" xfId="6918"/>
    <cellStyle name="Элементы осей 9 3 2 2" xfId="13285"/>
    <cellStyle name="Элементы осей 9 3 3" xfId="6917"/>
    <cellStyle name="Элементы осей 9 3 4" xfId="6276"/>
    <cellStyle name="Элементы осей 9 3 4 2" xfId="13287"/>
    <cellStyle name="Элементы осей 9 3 4 3" xfId="13286"/>
    <cellStyle name="Элементы осей 9 3 5" xfId="8666"/>
    <cellStyle name="Элементы осей 9 3 5 2" xfId="13288"/>
    <cellStyle name="Элементы осей 9 3 6" xfId="14275"/>
    <cellStyle name="Элементы осей 9 4" xfId="6274"/>
    <cellStyle name="Элементы осей 9 4 2" xfId="6919"/>
    <cellStyle name="Элементы осей 9 4 3" xfId="13289"/>
    <cellStyle name="Элементы осей 9 4 4" xfId="13290"/>
    <cellStyle name="Элементы осей 9 5" xfId="6912"/>
    <cellStyle name="Элементы осей 9 6" xfId="4627"/>
    <cellStyle name="Элементы осей 9 6 2" xfId="13292"/>
    <cellStyle name="Элементы осей 9 6 3" xfId="13291"/>
    <cellStyle name="Элементы осей 9 7" xfId="7734"/>
    <cellStyle name="Элементы осей 9 7 2" xfId="13293"/>
    <cellStyle name="Элементы осей 9 8" xfId="13791"/>
    <cellStyle name="Элементы осей 90" xfId="13294"/>
    <cellStyle name="Элементы осей 91" xfId="13295"/>
    <cellStyle name="Элементы осей 92" xfId="13296"/>
    <cellStyle name="Элементы осей 93" xfId="13297"/>
    <cellStyle name="Элементы осей 94" xfId="13298"/>
    <cellStyle name="Элементы осей 95" xfId="13299"/>
    <cellStyle name="Элементы осей 96" xfId="13300"/>
    <cellStyle name="Элементы осей 97" xfId="13301"/>
    <cellStyle name="Элементы осей 98" xfId="13302"/>
    <cellStyle name="Элементы осей 99" xfId="133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41;&#1102;&#1076;&#1078;&#1077;&#1090;&#1085;&#1099;&#1081;%20&#1086;&#1090;&#1076;&#1077;&#1083;\&#1055;&#1072;&#1088;&#1072;&#1076;&#1072;%20&#1053;.&#1053;\&#1055;&#1072;&#1088;&#1072;&#1076;&#1072;%20&#1053;.&#1053;.%20&#1060;&#1059;%20&#1052;&#1054;\&#1052;&#1086;&#1085;&#1080;&#1090;&#1086;&#1088;&#1080;&#1085;&#1075;%20&#1082;&#1072;&#1095;&#1077;&#1089;&#1090;&#1074;&#1072;%20&#1092;&#1080;&#1085;&#1072;&#1085;&#1089;&#1086;&#1074;&#1086;&#1075;&#1086;%20&#1084;&#1077;&#1085;&#1077;&#1076;&#1078;&#1084;&#1077;&#1085;&#1090;&#1072;\&#1052;&#1050;&#1060;&#1052;%20&#1079;&#1072;%202019%20&#1075;&#1086;&#1076;\&#1052;&#1086;&#1085;&#1080;&#1090;&#1086;&#1088;&#1080;&#1085;&#1075;%20&#1079;&#1072;%202019%20&#1075;&#1086;&#1076;%20&#1071;\&#1071;%20&#1084;&#1086;&#1085;&#1080;&#1090;&#1086;&#1088;&#1080;&#1085;&#1075;%20&#1090;&#1072;&#1073;&#1083;&#1080;&#1094;&#1099;%20&#1088;&#1072;&#1089;&#1095;&#1077;&#1090;&#1086;&#1074;%20&#1079;&#1072;%202019%20&#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для сайта Я"/>
      <sheetName val="2019 Я"/>
      <sheetName val="отклонения"/>
      <sheetName val="для сайта"/>
    </sheetNames>
    <sheetDataSet>
      <sheetData sheetId="0" refreshError="1"/>
      <sheetData sheetId="1" refreshError="1"/>
      <sheetData sheetId="2" refreshError="1"/>
      <sheetData sheetId="3" refreshError="1">
        <row r="17">
          <cell r="E17">
            <v>11.626249999999999</v>
          </cell>
          <cell r="W17">
            <v>2.25875</v>
          </cell>
          <cell r="AO17">
            <v>3.7499999999999999E-2</v>
          </cell>
        </row>
        <row r="18">
          <cell r="K18">
            <v>1.01125</v>
          </cell>
        </row>
      </sheetData>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2"/>
  <sheetViews>
    <sheetView zoomScale="90" zoomScaleNormal="90" workbookViewId="0">
      <pane xSplit="2" ySplit="6" topLeftCell="C31" activePane="bottomRight" state="frozen"/>
      <selection pane="topRight" activeCell="C1" sqref="C1"/>
      <selection pane="bottomLeft" activeCell="A7" sqref="A7"/>
      <selection pane="bottomRight" activeCell="A44" sqref="A44"/>
    </sheetView>
  </sheetViews>
  <sheetFormatPr defaultRowHeight="14.4" x14ac:dyDescent="0.3"/>
  <cols>
    <col min="1" max="1" width="5" customWidth="1"/>
    <col min="2" max="2" width="78.33203125" customWidth="1"/>
    <col min="3" max="3" width="7.5546875" style="17" customWidth="1"/>
    <col min="4" max="4" width="9" customWidth="1"/>
    <col min="5" max="5" width="10.88671875" customWidth="1"/>
    <col min="6" max="6" width="11" customWidth="1"/>
    <col min="7" max="7" width="10" customWidth="1"/>
    <col min="8" max="8" width="10.44140625" customWidth="1"/>
    <col min="9" max="12" width="10.5546875" customWidth="1"/>
    <col min="13" max="13" width="10.6640625" customWidth="1"/>
    <col min="14" max="14" width="12" customWidth="1"/>
    <col min="15" max="15" width="11" customWidth="1"/>
    <col min="16" max="16" width="10.88671875" customWidth="1"/>
    <col min="17" max="17" width="12.88671875" customWidth="1"/>
    <col min="18" max="18" width="10.5546875" customWidth="1"/>
    <col min="19" max="19" width="12.88671875" customWidth="1"/>
    <col min="20" max="20" width="10.6640625" customWidth="1"/>
    <col min="21" max="21" width="11.33203125" customWidth="1"/>
    <col min="22" max="22" width="11" customWidth="1"/>
    <col min="23" max="23" width="10.44140625" customWidth="1"/>
    <col min="24" max="24" width="10.6640625" customWidth="1"/>
    <col min="25" max="25" width="14.5546875" customWidth="1"/>
    <col min="26" max="26" width="14.44140625" customWidth="1"/>
    <col min="27" max="27" width="10.109375" customWidth="1"/>
    <col min="28" max="28" width="10.88671875" customWidth="1"/>
    <col min="29" max="29" width="12.5546875" customWidth="1"/>
    <col min="30" max="30" width="12.6640625" customWidth="1"/>
    <col min="31" max="31" width="12.44140625" customWidth="1"/>
    <col min="32" max="32" width="11.44140625" customWidth="1"/>
    <col min="33" max="33" width="10.33203125" customWidth="1"/>
    <col min="34" max="34" width="11" customWidth="1"/>
    <col min="35" max="35" width="12" customWidth="1"/>
    <col min="36" max="36" width="11.6640625" customWidth="1"/>
    <col min="37" max="37" width="10.5546875" customWidth="1"/>
    <col min="38" max="38" width="11.109375" customWidth="1"/>
    <col min="39" max="39" width="14.88671875" customWidth="1"/>
    <col min="40" max="40" width="15" customWidth="1"/>
    <col min="41" max="41" width="10.6640625" customWidth="1"/>
    <col min="42" max="42" width="12.5546875" customWidth="1"/>
  </cols>
  <sheetData>
    <row r="1" spans="1:43" s="4" customFormat="1" ht="14.25" customHeight="1" x14ac:dyDescent="0.25">
      <c r="A1" s="189" t="s">
        <v>123</v>
      </c>
      <c r="B1" s="189"/>
      <c r="C1" s="189"/>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row>
    <row r="2" spans="1:43" s="4" customFormat="1" ht="12.75" x14ac:dyDescent="0.2"/>
    <row r="3" spans="1:43" s="4" customFormat="1" ht="26.25" customHeight="1" x14ac:dyDescent="0.25">
      <c r="A3" s="194" t="s">
        <v>37</v>
      </c>
      <c r="B3" s="191" t="s">
        <v>120</v>
      </c>
      <c r="C3" s="191" t="s">
        <v>122</v>
      </c>
      <c r="D3" s="191" t="s">
        <v>121</v>
      </c>
      <c r="E3" s="180" t="s">
        <v>115</v>
      </c>
      <c r="F3" s="188"/>
      <c r="G3" s="188"/>
      <c r="H3" s="188"/>
      <c r="I3" s="188"/>
      <c r="J3" s="188"/>
      <c r="K3" s="188"/>
      <c r="L3" s="188"/>
      <c r="M3" s="188"/>
      <c r="N3" s="188"/>
      <c r="O3" s="188"/>
      <c r="P3" s="188"/>
      <c r="Q3" s="188"/>
      <c r="R3" s="188"/>
      <c r="S3" s="188"/>
      <c r="T3" s="188"/>
      <c r="U3" s="188"/>
      <c r="V3" s="188"/>
      <c r="W3" s="188"/>
      <c r="X3" s="188"/>
      <c r="Y3" s="188"/>
      <c r="Z3" s="181"/>
      <c r="AA3" s="180" t="s">
        <v>116</v>
      </c>
      <c r="AB3" s="188"/>
      <c r="AC3" s="188"/>
      <c r="AD3" s="188"/>
      <c r="AE3" s="188"/>
      <c r="AF3" s="188"/>
      <c r="AG3" s="188"/>
      <c r="AH3" s="181"/>
      <c r="AI3" s="180" t="s">
        <v>0</v>
      </c>
      <c r="AJ3" s="181"/>
      <c r="AK3" s="182" t="s">
        <v>1</v>
      </c>
      <c r="AL3" s="186"/>
      <c r="AM3" s="180" t="s">
        <v>2</v>
      </c>
      <c r="AN3" s="181"/>
      <c r="AO3" s="182" t="s">
        <v>118</v>
      </c>
      <c r="AP3" s="183"/>
    </row>
    <row r="4" spans="1:43" s="4" customFormat="1" ht="154.5" customHeight="1" x14ac:dyDescent="0.25">
      <c r="A4" s="195"/>
      <c r="B4" s="192"/>
      <c r="C4" s="192"/>
      <c r="D4" s="192"/>
      <c r="E4" s="180" t="s">
        <v>3</v>
      </c>
      <c r="F4" s="181"/>
      <c r="G4" s="180" t="s">
        <v>4</v>
      </c>
      <c r="H4" s="181"/>
      <c r="I4" s="180" t="s">
        <v>114</v>
      </c>
      <c r="J4" s="181"/>
      <c r="K4" s="180" t="s">
        <v>5</v>
      </c>
      <c r="L4" s="181"/>
      <c r="M4" s="180" t="s">
        <v>6</v>
      </c>
      <c r="N4" s="181"/>
      <c r="O4" s="180" t="s">
        <v>7</v>
      </c>
      <c r="P4" s="181"/>
      <c r="Q4" s="180" t="s">
        <v>8</v>
      </c>
      <c r="R4" s="181"/>
      <c r="S4" s="180" t="s">
        <v>9</v>
      </c>
      <c r="T4" s="181"/>
      <c r="U4" s="180" t="s">
        <v>10</v>
      </c>
      <c r="V4" s="181"/>
      <c r="W4" s="180" t="s">
        <v>11</v>
      </c>
      <c r="X4" s="181"/>
      <c r="Y4" s="180" t="s">
        <v>12</v>
      </c>
      <c r="Z4" s="181"/>
      <c r="AA4" s="180" t="s">
        <v>13</v>
      </c>
      <c r="AB4" s="181"/>
      <c r="AC4" s="180" t="s">
        <v>14</v>
      </c>
      <c r="AD4" s="181"/>
      <c r="AE4" s="180" t="s">
        <v>15</v>
      </c>
      <c r="AF4" s="181"/>
      <c r="AG4" s="180" t="s">
        <v>16</v>
      </c>
      <c r="AH4" s="181"/>
      <c r="AI4" s="180" t="s">
        <v>17</v>
      </c>
      <c r="AJ4" s="181"/>
      <c r="AK4" s="184"/>
      <c r="AL4" s="187"/>
      <c r="AM4" s="180" t="s">
        <v>117</v>
      </c>
      <c r="AN4" s="181"/>
      <c r="AO4" s="184"/>
      <c r="AP4" s="185"/>
    </row>
    <row r="5" spans="1:43" s="5" customFormat="1" ht="13.2" x14ac:dyDescent="0.25">
      <c r="A5" s="195"/>
      <c r="B5" s="192"/>
      <c r="C5" s="192"/>
      <c r="D5" s="192"/>
      <c r="E5" s="8" t="s">
        <v>18</v>
      </c>
      <c r="F5" s="8" t="s">
        <v>18</v>
      </c>
      <c r="G5" s="8" t="s">
        <v>19</v>
      </c>
      <c r="H5" s="8" t="s">
        <v>19</v>
      </c>
      <c r="I5" s="8" t="s">
        <v>20</v>
      </c>
      <c r="J5" s="8" t="s">
        <v>20</v>
      </c>
      <c r="K5" s="8" t="s">
        <v>21</v>
      </c>
      <c r="L5" s="8" t="s">
        <v>21</v>
      </c>
      <c r="M5" s="8" t="s">
        <v>22</v>
      </c>
      <c r="N5" s="8" t="s">
        <v>22</v>
      </c>
      <c r="O5" s="8" t="s">
        <v>23</v>
      </c>
      <c r="P5" s="8" t="s">
        <v>23</v>
      </c>
      <c r="Q5" s="8" t="s">
        <v>24</v>
      </c>
      <c r="R5" s="8" t="s">
        <v>24</v>
      </c>
      <c r="S5" s="8" t="s">
        <v>25</v>
      </c>
      <c r="T5" s="8" t="s">
        <v>25</v>
      </c>
      <c r="U5" s="8" t="s">
        <v>26</v>
      </c>
      <c r="V5" s="8" t="s">
        <v>26</v>
      </c>
      <c r="W5" s="8" t="s">
        <v>27</v>
      </c>
      <c r="X5" s="8" t="s">
        <v>27</v>
      </c>
      <c r="Y5" s="8" t="s">
        <v>28</v>
      </c>
      <c r="Z5" s="8" t="s">
        <v>28</v>
      </c>
      <c r="AA5" s="8" t="s">
        <v>29</v>
      </c>
      <c r="AB5" s="8" t="s">
        <v>29</v>
      </c>
      <c r="AC5" s="8" t="s">
        <v>30</v>
      </c>
      <c r="AD5" s="8" t="s">
        <v>30</v>
      </c>
      <c r="AE5" s="8" t="s">
        <v>31</v>
      </c>
      <c r="AF5" s="8" t="s">
        <v>31</v>
      </c>
      <c r="AG5" s="8" t="s">
        <v>32</v>
      </c>
      <c r="AH5" s="8" t="s">
        <v>32</v>
      </c>
      <c r="AI5" s="8" t="s">
        <v>33</v>
      </c>
      <c r="AJ5" s="8" t="s">
        <v>33</v>
      </c>
      <c r="AK5" s="8" t="s">
        <v>34</v>
      </c>
      <c r="AL5" s="8" t="s">
        <v>34</v>
      </c>
      <c r="AM5" s="8" t="s">
        <v>35</v>
      </c>
      <c r="AN5" s="8" t="s">
        <v>35</v>
      </c>
      <c r="AO5" s="8" t="s">
        <v>36</v>
      </c>
      <c r="AP5" s="8" t="s">
        <v>36</v>
      </c>
    </row>
    <row r="6" spans="1:43" s="7" customFormat="1" ht="38.25" customHeight="1" x14ac:dyDescent="0.25">
      <c r="A6" s="196"/>
      <c r="B6" s="196"/>
      <c r="C6" s="193"/>
      <c r="D6" s="193"/>
      <c r="E6" s="3" t="s">
        <v>38</v>
      </c>
      <c r="F6" s="3" t="s">
        <v>113</v>
      </c>
      <c r="G6" s="3" t="s">
        <v>38</v>
      </c>
      <c r="H6" s="3" t="s">
        <v>113</v>
      </c>
      <c r="I6" s="3" t="s">
        <v>38</v>
      </c>
      <c r="J6" s="3" t="s">
        <v>113</v>
      </c>
      <c r="K6" s="3" t="s">
        <v>38</v>
      </c>
      <c r="L6" s="3" t="s">
        <v>113</v>
      </c>
      <c r="M6" s="3" t="s">
        <v>38</v>
      </c>
      <c r="N6" s="3" t="s">
        <v>113</v>
      </c>
      <c r="O6" s="3" t="s">
        <v>38</v>
      </c>
      <c r="P6" s="3" t="s">
        <v>113</v>
      </c>
      <c r="Q6" s="3" t="s">
        <v>38</v>
      </c>
      <c r="R6" s="3" t="s">
        <v>113</v>
      </c>
      <c r="S6" s="3" t="s">
        <v>38</v>
      </c>
      <c r="T6" s="3" t="s">
        <v>113</v>
      </c>
      <c r="U6" s="3" t="s">
        <v>38</v>
      </c>
      <c r="V6" s="3" t="s">
        <v>113</v>
      </c>
      <c r="W6" s="3" t="s">
        <v>38</v>
      </c>
      <c r="X6" s="3" t="s">
        <v>113</v>
      </c>
      <c r="Y6" s="3" t="s">
        <v>38</v>
      </c>
      <c r="Z6" s="3" t="s">
        <v>113</v>
      </c>
      <c r="AA6" s="3" t="s">
        <v>38</v>
      </c>
      <c r="AB6" s="3" t="s">
        <v>113</v>
      </c>
      <c r="AC6" s="3" t="s">
        <v>38</v>
      </c>
      <c r="AD6" s="3" t="s">
        <v>113</v>
      </c>
      <c r="AE6" s="3" t="s">
        <v>38</v>
      </c>
      <c r="AF6" s="3" t="s">
        <v>113</v>
      </c>
      <c r="AG6" s="3" t="s">
        <v>38</v>
      </c>
      <c r="AH6" s="3" t="s">
        <v>113</v>
      </c>
      <c r="AI6" s="3" t="s">
        <v>38</v>
      </c>
      <c r="AJ6" s="3" t="s">
        <v>113</v>
      </c>
      <c r="AK6" s="3" t="s">
        <v>38</v>
      </c>
      <c r="AL6" s="3" t="s">
        <v>113</v>
      </c>
      <c r="AM6" s="3" t="s">
        <v>38</v>
      </c>
      <c r="AN6" s="3" t="s">
        <v>113</v>
      </c>
      <c r="AO6" s="3" t="s">
        <v>38</v>
      </c>
      <c r="AP6" s="3" t="s">
        <v>113</v>
      </c>
    </row>
    <row r="7" spans="1:43" s="4" customFormat="1" ht="13.2" x14ac:dyDescent="0.25">
      <c r="A7" s="10" t="s">
        <v>39</v>
      </c>
      <c r="B7" s="11" t="s">
        <v>40</v>
      </c>
      <c r="C7" s="16">
        <v>10</v>
      </c>
      <c r="D7" s="13">
        <v>86.716399999999993</v>
      </c>
      <c r="E7" s="2">
        <v>0.86299999999999999</v>
      </c>
      <c r="F7" s="6">
        <f>100-(E7*100)</f>
        <v>13.700000000000003</v>
      </c>
      <c r="G7" s="12">
        <v>0.61</v>
      </c>
      <c r="H7" s="14">
        <f>100-(G7*100)</f>
        <v>39</v>
      </c>
      <c r="I7" s="2">
        <v>1</v>
      </c>
      <c r="J7" s="6">
        <f>100-(I7*100)</f>
        <v>0</v>
      </c>
      <c r="K7" s="2">
        <v>1</v>
      </c>
      <c r="L7" s="6">
        <f>100-(K7*100)</f>
        <v>0</v>
      </c>
      <c r="M7" s="2">
        <v>0.79339999999999999</v>
      </c>
      <c r="N7" s="6">
        <f>100-(M7*100)</f>
        <v>20.659999999999997</v>
      </c>
      <c r="O7" s="12">
        <v>0</v>
      </c>
      <c r="P7" s="14">
        <f>100-(O7*100)</f>
        <v>100</v>
      </c>
      <c r="Q7" s="2" t="s">
        <v>119</v>
      </c>
      <c r="R7" s="6"/>
      <c r="S7" s="2" t="s">
        <v>119</v>
      </c>
      <c r="T7" s="6"/>
      <c r="U7" s="2">
        <v>0.92579999999999996</v>
      </c>
      <c r="V7" s="6">
        <f>100-(U7*100)</f>
        <v>7.4200000000000017</v>
      </c>
      <c r="W7" s="2">
        <v>1</v>
      </c>
      <c r="X7" s="6">
        <f>100-(W7*100)</f>
        <v>0</v>
      </c>
      <c r="Y7" s="2">
        <v>1</v>
      </c>
      <c r="Z7" s="6">
        <f>100-(Y7*100)</f>
        <v>0</v>
      </c>
      <c r="AA7" s="12">
        <v>0.5</v>
      </c>
      <c r="AB7" s="14">
        <f>100-(AA7*100)</f>
        <v>50</v>
      </c>
      <c r="AC7" s="2" t="s">
        <v>119</v>
      </c>
      <c r="AD7" s="6"/>
      <c r="AE7" s="2" t="s">
        <v>119</v>
      </c>
      <c r="AF7" s="6"/>
      <c r="AG7" s="2">
        <v>1</v>
      </c>
      <c r="AH7" s="6">
        <f>100-(AG7*100)</f>
        <v>0</v>
      </c>
      <c r="AI7" s="2">
        <v>1</v>
      </c>
      <c r="AJ7" s="6">
        <f>100-(AI7*100)</f>
        <v>0</v>
      </c>
      <c r="AK7" s="2">
        <v>1</v>
      </c>
      <c r="AL7" s="6">
        <f>100-(AK7*100)</f>
        <v>0</v>
      </c>
      <c r="AM7" s="9" t="s">
        <v>119</v>
      </c>
      <c r="AN7" s="6"/>
      <c r="AO7" s="2">
        <v>1</v>
      </c>
      <c r="AP7" s="6">
        <f>100-(AO7*100)</f>
        <v>0</v>
      </c>
      <c r="AQ7" s="18"/>
    </row>
    <row r="8" spans="1:43" s="4" customFormat="1" ht="14.25" customHeight="1" x14ac:dyDescent="0.25">
      <c r="A8" s="8" t="s">
        <v>41</v>
      </c>
      <c r="B8" s="1" t="s">
        <v>42</v>
      </c>
      <c r="C8" s="16">
        <v>32</v>
      </c>
      <c r="D8" s="13">
        <v>75.31</v>
      </c>
      <c r="E8" s="12">
        <v>2.8000000000000001E-2</v>
      </c>
      <c r="F8" s="14">
        <f t="shared" ref="F8:F43" si="0">100-(E8*100)</f>
        <v>97.2</v>
      </c>
      <c r="G8" s="2">
        <v>0.76</v>
      </c>
      <c r="H8" s="6">
        <f t="shared" ref="H8:H43" si="1">100-(G8*100)</f>
        <v>24</v>
      </c>
      <c r="I8" s="12">
        <v>0.58399999999999996</v>
      </c>
      <c r="J8" s="14">
        <f t="shared" ref="J8:J43" si="2">100-(I8*100)</f>
        <v>41.6</v>
      </c>
      <c r="K8" s="2">
        <v>1</v>
      </c>
      <c r="L8" s="6">
        <f t="shared" ref="L8:L43" si="3">100-(K8*100)</f>
        <v>0</v>
      </c>
      <c r="M8" s="2">
        <v>0.75670000000000004</v>
      </c>
      <c r="N8" s="6">
        <f t="shared" ref="N8:N43" si="4">100-(M8*100)</f>
        <v>24.33</v>
      </c>
      <c r="O8" s="2">
        <v>0.97560000000000002</v>
      </c>
      <c r="P8" s="6">
        <f t="shared" ref="P8:P43" si="5">100-(O8*100)</f>
        <v>2.4399999999999977</v>
      </c>
      <c r="Q8" s="12">
        <v>0</v>
      </c>
      <c r="R8" s="14">
        <f t="shared" ref="R8:R42" si="6">100-(Q8*100)</f>
        <v>100</v>
      </c>
      <c r="S8" s="2">
        <v>1</v>
      </c>
      <c r="T8" s="6">
        <f t="shared" ref="T8:T40" si="7">100-(S8*100)</f>
        <v>0</v>
      </c>
      <c r="U8" s="12">
        <v>0.17230000000000001</v>
      </c>
      <c r="V8" s="14">
        <f t="shared" ref="V8:V43" si="8">100-(U8*100)</f>
        <v>82.77</v>
      </c>
      <c r="W8" s="2">
        <v>1</v>
      </c>
      <c r="X8" s="6">
        <f t="shared" ref="X8:X43" si="9">100-(W8*100)</f>
        <v>0</v>
      </c>
      <c r="Y8" s="2">
        <v>1</v>
      </c>
      <c r="Z8" s="6">
        <f t="shared" ref="Z8:Z43" si="10">100-(Y8*100)</f>
        <v>0</v>
      </c>
      <c r="AA8" s="12">
        <v>0.5</v>
      </c>
      <c r="AB8" s="14">
        <f t="shared" ref="AB8:AB43" si="11">100-(AA8*100)</f>
        <v>50</v>
      </c>
      <c r="AC8" s="2">
        <v>1</v>
      </c>
      <c r="AD8" s="6">
        <f t="shared" ref="AD8:AD40" si="12">100-(AC8*100)</f>
        <v>0</v>
      </c>
      <c r="AE8" s="2">
        <v>1</v>
      </c>
      <c r="AF8" s="6">
        <f t="shared" ref="AF8:AF30" si="13">100-(AE8*100)</f>
        <v>0</v>
      </c>
      <c r="AG8" s="12">
        <v>0</v>
      </c>
      <c r="AH8" s="14">
        <f t="shared" ref="AH8:AH43" si="14">100-(AG8*100)</f>
        <v>100</v>
      </c>
      <c r="AI8" s="2">
        <v>1</v>
      </c>
      <c r="AJ8" s="6">
        <f t="shared" ref="AJ8:AJ43" si="15">100-(AI8*100)</f>
        <v>0</v>
      </c>
      <c r="AK8" s="2">
        <v>1</v>
      </c>
      <c r="AL8" s="6">
        <f t="shared" ref="AL8:AL43" si="16">100-(AK8*100)</f>
        <v>0</v>
      </c>
      <c r="AM8" s="12">
        <v>0</v>
      </c>
      <c r="AN8" s="14">
        <f t="shared" ref="AN8:AN42" si="17">100-(AM8*100)</f>
        <v>100</v>
      </c>
      <c r="AO8" s="2">
        <v>1</v>
      </c>
      <c r="AP8" s="6">
        <f t="shared" ref="AP8:AP43" si="18">100-(AO8*100)</f>
        <v>0</v>
      </c>
    </row>
    <row r="9" spans="1:43" s="4" customFormat="1" ht="13.5" customHeight="1" x14ac:dyDescent="0.25">
      <c r="A9" s="8" t="s">
        <v>43</v>
      </c>
      <c r="B9" s="1" t="s">
        <v>44</v>
      </c>
      <c r="C9" s="16">
        <v>34</v>
      </c>
      <c r="D9" s="13">
        <v>73.244100000000003</v>
      </c>
      <c r="E9" s="12">
        <v>0.36599999999999999</v>
      </c>
      <c r="F9" s="14">
        <f t="shared" si="0"/>
        <v>63.4</v>
      </c>
      <c r="G9" s="12">
        <v>0.68500000000000005</v>
      </c>
      <c r="H9" s="14">
        <f t="shared" si="1"/>
        <v>31.5</v>
      </c>
      <c r="I9" s="2">
        <v>1</v>
      </c>
      <c r="J9" s="6">
        <f t="shared" si="2"/>
        <v>0</v>
      </c>
      <c r="K9" s="2">
        <v>1</v>
      </c>
      <c r="L9" s="6">
        <f t="shared" si="3"/>
        <v>0</v>
      </c>
      <c r="M9" s="2">
        <v>0.78790000000000004</v>
      </c>
      <c r="N9" s="6">
        <f t="shared" si="4"/>
        <v>21.209999999999994</v>
      </c>
      <c r="O9" s="2">
        <v>1</v>
      </c>
      <c r="P9" s="6">
        <f t="shared" si="5"/>
        <v>0</v>
      </c>
      <c r="Q9" s="2" t="s">
        <v>119</v>
      </c>
      <c r="R9" s="6"/>
      <c r="S9" s="12">
        <v>0</v>
      </c>
      <c r="T9" s="14">
        <f t="shared" si="7"/>
        <v>100</v>
      </c>
      <c r="U9" s="2">
        <v>0.93500000000000005</v>
      </c>
      <c r="V9" s="6">
        <f t="shared" si="8"/>
        <v>6.5</v>
      </c>
      <c r="W9" s="2">
        <v>1</v>
      </c>
      <c r="X9" s="6">
        <f t="shared" si="9"/>
        <v>0</v>
      </c>
      <c r="Y9" s="2">
        <v>1</v>
      </c>
      <c r="Z9" s="6">
        <f t="shared" si="10"/>
        <v>0</v>
      </c>
      <c r="AA9" s="12">
        <v>0.5</v>
      </c>
      <c r="AB9" s="14">
        <f t="shared" si="11"/>
        <v>50</v>
      </c>
      <c r="AC9" s="2" t="s">
        <v>119</v>
      </c>
      <c r="AD9" s="6"/>
      <c r="AE9" s="2" t="s">
        <v>119</v>
      </c>
      <c r="AF9" s="6"/>
      <c r="AG9" s="12">
        <v>0</v>
      </c>
      <c r="AH9" s="14">
        <f t="shared" si="14"/>
        <v>100</v>
      </c>
      <c r="AI9" s="12">
        <v>0</v>
      </c>
      <c r="AJ9" s="14">
        <f t="shared" si="15"/>
        <v>100</v>
      </c>
      <c r="AK9" s="2">
        <v>1</v>
      </c>
      <c r="AL9" s="6">
        <f t="shared" si="16"/>
        <v>0</v>
      </c>
      <c r="AM9" s="9" t="s">
        <v>119</v>
      </c>
      <c r="AN9" s="6"/>
      <c r="AO9" s="2">
        <v>1</v>
      </c>
      <c r="AP9" s="6">
        <f t="shared" si="18"/>
        <v>0</v>
      </c>
    </row>
    <row r="10" spans="1:43" s="4" customFormat="1" ht="13.5" customHeight="1" x14ac:dyDescent="0.25">
      <c r="A10" s="8" t="s">
        <v>45</v>
      </c>
      <c r="B10" s="1" t="s">
        <v>46</v>
      </c>
      <c r="C10" s="16">
        <v>20</v>
      </c>
      <c r="D10" s="13">
        <v>82.400800000000004</v>
      </c>
      <c r="E10" s="12">
        <v>0.63200000000000001</v>
      </c>
      <c r="F10" s="14">
        <f t="shared" si="0"/>
        <v>36.799999999999997</v>
      </c>
      <c r="G10" s="12">
        <v>0.627</v>
      </c>
      <c r="H10" s="14">
        <f t="shared" si="1"/>
        <v>37.299999999999997</v>
      </c>
      <c r="I10" s="2">
        <v>1</v>
      </c>
      <c r="J10" s="6">
        <f t="shared" si="2"/>
        <v>0</v>
      </c>
      <c r="K10" s="2">
        <v>1</v>
      </c>
      <c r="L10" s="6">
        <f t="shared" si="3"/>
        <v>0</v>
      </c>
      <c r="M10" s="12">
        <v>0.73499999999999999</v>
      </c>
      <c r="N10" s="14">
        <f t="shared" si="4"/>
        <v>26.5</v>
      </c>
      <c r="O10" s="12">
        <v>0</v>
      </c>
      <c r="P10" s="14">
        <f t="shared" si="5"/>
        <v>100</v>
      </c>
      <c r="Q10" s="2" t="s">
        <v>119</v>
      </c>
      <c r="R10" s="6"/>
      <c r="S10" s="2" t="s">
        <v>119</v>
      </c>
      <c r="T10" s="6"/>
      <c r="U10" s="2">
        <v>0.9587</v>
      </c>
      <c r="V10" s="6">
        <f t="shared" si="8"/>
        <v>4.1299999999999955</v>
      </c>
      <c r="W10" s="2">
        <v>1</v>
      </c>
      <c r="X10" s="6">
        <f t="shared" si="9"/>
        <v>0</v>
      </c>
      <c r="Y10" s="2">
        <v>1</v>
      </c>
      <c r="Z10" s="6">
        <f t="shared" si="10"/>
        <v>0</v>
      </c>
      <c r="AA10" s="12">
        <v>0.5</v>
      </c>
      <c r="AB10" s="14">
        <f t="shared" si="11"/>
        <v>50</v>
      </c>
      <c r="AC10" s="2" t="s">
        <v>119</v>
      </c>
      <c r="AD10" s="6"/>
      <c r="AE10" s="2" t="s">
        <v>119</v>
      </c>
      <c r="AF10" s="6"/>
      <c r="AG10" s="2">
        <v>1</v>
      </c>
      <c r="AH10" s="6">
        <f t="shared" si="14"/>
        <v>0</v>
      </c>
      <c r="AI10" s="12">
        <v>0</v>
      </c>
      <c r="AJ10" s="14">
        <f t="shared" si="15"/>
        <v>100</v>
      </c>
      <c r="AK10" s="2">
        <v>1</v>
      </c>
      <c r="AL10" s="6">
        <f t="shared" si="16"/>
        <v>0</v>
      </c>
      <c r="AM10" s="2">
        <v>1</v>
      </c>
      <c r="AN10" s="6">
        <f t="shared" si="17"/>
        <v>0</v>
      </c>
      <c r="AO10" s="2">
        <v>1</v>
      </c>
      <c r="AP10" s="6">
        <f t="shared" si="18"/>
        <v>0</v>
      </c>
    </row>
    <row r="11" spans="1:43" s="4" customFormat="1" ht="13.5" customHeight="1" x14ac:dyDescent="0.25">
      <c r="A11" s="8" t="s">
        <v>47</v>
      </c>
      <c r="B11" s="1" t="s">
        <v>48</v>
      </c>
      <c r="C11" s="16">
        <v>7</v>
      </c>
      <c r="D11" s="13">
        <v>89.095100000000002</v>
      </c>
      <c r="E11" s="2">
        <v>0.874</v>
      </c>
      <c r="F11" s="6">
        <f t="shared" si="0"/>
        <v>12.599999999999994</v>
      </c>
      <c r="G11" s="2">
        <v>1</v>
      </c>
      <c r="H11" s="6">
        <f t="shared" si="1"/>
        <v>0</v>
      </c>
      <c r="I11" s="2">
        <v>0.82989999999999997</v>
      </c>
      <c r="J11" s="6">
        <f t="shared" si="2"/>
        <v>17.010000000000005</v>
      </c>
      <c r="K11" s="12">
        <v>0</v>
      </c>
      <c r="L11" s="14">
        <f t="shared" si="3"/>
        <v>100</v>
      </c>
      <c r="M11" s="2">
        <v>0.95899999999999996</v>
      </c>
      <c r="N11" s="6">
        <f t="shared" si="4"/>
        <v>4.1000000000000085</v>
      </c>
      <c r="O11" s="2">
        <v>0.97299999999999998</v>
      </c>
      <c r="P11" s="6">
        <f t="shared" si="5"/>
        <v>2.7000000000000028</v>
      </c>
      <c r="Q11" s="2">
        <v>1</v>
      </c>
      <c r="R11" s="6">
        <f t="shared" si="6"/>
        <v>0</v>
      </c>
      <c r="S11" s="2">
        <v>1</v>
      </c>
      <c r="T11" s="6">
        <f t="shared" si="7"/>
        <v>0</v>
      </c>
      <c r="U11" s="2">
        <v>0.92730000000000001</v>
      </c>
      <c r="V11" s="6">
        <f t="shared" si="8"/>
        <v>7.269999999999996</v>
      </c>
      <c r="W11" s="2">
        <v>1</v>
      </c>
      <c r="X11" s="6">
        <f t="shared" si="9"/>
        <v>0</v>
      </c>
      <c r="Y11" s="2">
        <v>1</v>
      </c>
      <c r="Z11" s="6">
        <f t="shared" si="10"/>
        <v>0</v>
      </c>
      <c r="AA11" s="12">
        <v>0</v>
      </c>
      <c r="AB11" s="14">
        <f t="shared" si="11"/>
        <v>100</v>
      </c>
      <c r="AC11" s="2">
        <v>1</v>
      </c>
      <c r="AD11" s="6">
        <f t="shared" si="12"/>
        <v>0</v>
      </c>
      <c r="AE11" s="2">
        <v>1</v>
      </c>
      <c r="AF11" s="6">
        <f t="shared" si="13"/>
        <v>0</v>
      </c>
      <c r="AG11" s="2">
        <v>1</v>
      </c>
      <c r="AH11" s="6">
        <f t="shared" si="14"/>
        <v>0</v>
      </c>
      <c r="AI11" s="2">
        <v>1</v>
      </c>
      <c r="AJ11" s="6">
        <f t="shared" si="15"/>
        <v>0</v>
      </c>
      <c r="AK11" s="2">
        <v>1</v>
      </c>
      <c r="AL11" s="6">
        <f t="shared" si="16"/>
        <v>0</v>
      </c>
      <c r="AM11" s="2">
        <v>1</v>
      </c>
      <c r="AN11" s="6">
        <f t="shared" si="17"/>
        <v>0</v>
      </c>
      <c r="AO11" s="2">
        <v>1</v>
      </c>
      <c r="AP11" s="6">
        <f t="shared" si="18"/>
        <v>0</v>
      </c>
    </row>
    <row r="12" spans="1:43" s="4" customFormat="1" ht="14.25" customHeight="1" x14ac:dyDescent="0.25">
      <c r="A12" s="8" t="s">
        <v>49</v>
      </c>
      <c r="B12" s="1" t="s">
        <v>50</v>
      </c>
      <c r="C12" s="16">
        <v>11</v>
      </c>
      <c r="D12" s="13">
        <v>86.456500000000005</v>
      </c>
      <c r="E12" s="2">
        <v>1</v>
      </c>
      <c r="F12" s="6">
        <f t="shared" si="0"/>
        <v>0</v>
      </c>
      <c r="G12" s="2">
        <v>0.88800000000000001</v>
      </c>
      <c r="H12" s="6">
        <f t="shared" si="1"/>
        <v>11.200000000000003</v>
      </c>
      <c r="I12" s="2">
        <v>1</v>
      </c>
      <c r="J12" s="6">
        <f t="shared" si="2"/>
        <v>0</v>
      </c>
      <c r="K12" s="2">
        <v>1</v>
      </c>
      <c r="L12" s="6">
        <f t="shared" si="3"/>
        <v>0</v>
      </c>
      <c r="M12" s="12">
        <v>0.72309999999999997</v>
      </c>
      <c r="N12" s="14">
        <f t="shared" si="4"/>
        <v>27.689999999999998</v>
      </c>
      <c r="O12" s="2">
        <v>1</v>
      </c>
      <c r="P12" s="6">
        <f t="shared" si="5"/>
        <v>0</v>
      </c>
      <c r="Q12" s="2">
        <v>1</v>
      </c>
      <c r="R12" s="6">
        <f t="shared" si="6"/>
        <v>0</v>
      </c>
      <c r="S12" s="2" t="s">
        <v>119</v>
      </c>
      <c r="T12" s="6"/>
      <c r="U12" s="2">
        <v>0.997</v>
      </c>
      <c r="V12" s="6">
        <f t="shared" si="8"/>
        <v>0.29999999999999716</v>
      </c>
      <c r="W12" s="2">
        <v>1</v>
      </c>
      <c r="X12" s="6">
        <f t="shared" si="9"/>
        <v>0</v>
      </c>
      <c r="Y12" s="2">
        <v>1</v>
      </c>
      <c r="Z12" s="6">
        <f t="shared" si="10"/>
        <v>0</v>
      </c>
      <c r="AA12" s="12">
        <v>0.5</v>
      </c>
      <c r="AB12" s="14">
        <f t="shared" si="11"/>
        <v>50</v>
      </c>
      <c r="AC12" s="2" t="s">
        <v>119</v>
      </c>
      <c r="AD12" s="6"/>
      <c r="AE12" s="2" t="s">
        <v>119</v>
      </c>
      <c r="AF12" s="6"/>
      <c r="AG12" s="12">
        <v>0</v>
      </c>
      <c r="AH12" s="14">
        <f t="shared" si="14"/>
        <v>100</v>
      </c>
      <c r="AI12" s="2">
        <v>1</v>
      </c>
      <c r="AJ12" s="6">
        <f t="shared" si="15"/>
        <v>0</v>
      </c>
      <c r="AK12" s="2">
        <v>1</v>
      </c>
      <c r="AL12" s="6">
        <f t="shared" si="16"/>
        <v>0</v>
      </c>
      <c r="AM12" s="9" t="s">
        <v>119</v>
      </c>
      <c r="AN12" s="6"/>
      <c r="AO12" s="2">
        <v>1</v>
      </c>
      <c r="AP12" s="6">
        <f t="shared" si="18"/>
        <v>0</v>
      </c>
    </row>
    <row r="13" spans="1:43" s="4" customFormat="1" ht="14.25" customHeight="1" x14ac:dyDescent="0.25">
      <c r="A13" s="8" t="s">
        <v>51</v>
      </c>
      <c r="B13" s="1" t="s">
        <v>52</v>
      </c>
      <c r="C13" s="16">
        <v>12</v>
      </c>
      <c r="D13" s="13">
        <v>85.155699999999996</v>
      </c>
      <c r="E13" s="2">
        <v>1</v>
      </c>
      <c r="F13" s="6">
        <f t="shared" si="0"/>
        <v>0</v>
      </c>
      <c r="G13" s="12">
        <v>0.69899999999999995</v>
      </c>
      <c r="H13" s="14">
        <f t="shared" si="1"/>
        <v>30.100000000000009</v>
      </c>
      <c r="I13" s="2">
        <v>0.95099999999999996</v>
      </c>
      <c r="J13" s="6">
        <f t="shared" si="2"/>
        <v>4.9000000000000057</v>
      </c>
      <c r="K13" s="2">
        <v>1</v>
      </c>
      <c r="L13" s="6">
        <f t="shared" si="3"/>
        <v>0</v>
      </c>
      <c r="M13" s="2">
        <v>0.9012</v>
      </c>
      <c r="N13" s="6">
        <f t="shared" si="4"/>
        <v>9.8799999999999955</v>
      </c>
      <c r="O13" s="2">
        <v>1</v>
      </c>
      <c r="P13" s="6">
        <f t="shared" si="5"/>
        <v>0</v>
      </c>
      <c r="Q13" s="2" t="s">
        <v>119</v>
      </c>
      <c r="R13" s="6"/>
      <c r="S13" s="2" t="s">
        <v>119</v>
      </c>
      <c r="T13" s="6"/>
      <c r="U13" s="2">
        <v>0.93220000000000003</v>
      </c>
      <c r="V13" s="6">
        <f t="shared" si="8"/>
        <v>6.7800000000000011</v>
      </c>
      <c r="W13" s="2">
        <v>1</v>
      </c>
      <c r="X13" s="6">
        <f t="shared" si="9"/>
        <v>0</v>
      </c>
      <c r="Y13" s="2">
        <v>1</v>
      </c>
      <c r="Z13" s="6">
        <f t="shared" si="10"/>
        <v>0</v>
      </c>
      <c r="AA13" s="12">
        <v>0.5</v>
      </c>
      <c r="AB13" s="14">
        <f t="shared" si="11"/>
        <v>50</v>
      </c>
      <c r="AC13" s="2" t="s">
        <v>119</v>
      </c>
      <c r="AD13" s="6"/>
      <c r="AE13" s="2" t="s">
        <v>119</v>
      </c>
      <c r="AF13" s="6"/>
      <c r="AG13" s="12">
        <v>0</v>
      </c>
      <c r="AH13" s="14">
        <f t="shared" si="14"/>
        <v>100</v>
      </c>
      <c r="AI13" s="2">
        <v>1</v>
      </c>
      <c r="AJ13" s="6">
        <f t="shared" si="15"/>
        <v>0</v>
      </c>
      <c r="AK13" s="2">
        <v>1</v>
      </c>
      <c r="AL13" s="6">
        <f t="shared" si="16"/>
        <v>0</v>
      </c>
      <c r="AM13" s="9" t="s">
        <v>119</v>
      </c>
      <c r="AN13" s="6"/>
      <c r="AO13" s="2">
        <v>1</v>
      </c>
      <c r="AP13" s="6">
        <f t="shared" si="18"/>
        <v>0</v>
      </c>
    </row>
    <row r="14" spans="1:43" s="4" customFormat="1" ht="14.25" customHeight="1" x14ac:dyDescent="0.25">
      <c r="A14" s="8" t="s">
        <v>53</v>
      </c>
      <c r="B14" s="1" t="s">
        <v>54</v>
      </c>
      <c r="C14" s="16">
        <v>29</v>
      </c>
      <c r="D14" s="13">
        <v>78.0929</v>
      </c>
      <c r="E14" s="12">
        <v>0.63600000000000001</v>
      </c>
      <c r="F14" s="14">
        <f t="shared" si="0"/>
        <v>36.4</v>
      </c>
      <c r="G14" s="12">
        <v>0.63</v>
      </c>
      <c r="H14" s="14">
        <f t="shared" si="1"/>
        <v>37</v>
      </c>
      <c r="I14" s="12">
        <v>0</v>
      </c>
      <c r="J14" s="14">
        <f t="shared" si="2"/>
        <v>100</v>
      </c>
      <c r="K14" s="2">
        <v>1</v>
      </c>
      <c r="L14" s="6">
        <f t="shared" si="3"/>
        <v>0</v>
      </c>
      <c r="M14" s="12">
        <v>0.72689999999999999</v>
      </c>
      <c r="N14" s="14">
        <f t="shared" si="4"/>
        <v>27.310000000000002</v>
      </c>
      <c r="O14" s="2">
        <v>0.97829999999999995</v>
      </c>
      <c r="P14" s="6">
        <f t="shared" si="5"/>
        <v>2.1700000000000017</v>
      </c>
      <c r="Q14" s="12">
        <v>0</v>
      </c>
      <c r="R14" s="14">
        <f t="shared" si="6"/>
        <v>100</v>
      </c>
      <c r="S14" s="2" t="s">
        <v>119</v>
      </c>
      <c r="T14" s="6"/>
      <c r="U14" s="2">
        <v>1</v>
      </c>
      <c r="V14" s="6">
        <f t="shared" si="8"/>
        <v>0</v>
      </c>
      <c r="W14" s="2">
        <v>1</v>
      </c>
      <c r="X14" s="6">
        <f t="shared" si="9"/>
        <v>0</v>
      </c>
      <c r="Y14" s="2">
        <v>1</v>
      </c>
      <c r="Z14" s="6">
        <f t="shared" si="10"/>
        <v>0</v>
      </c>
      <c r="AA14" s="12">
        <v>0.5</v>
      </c>
      <c r="AB14" s="14">
        <f t="shared" si="11"/>
        <v>50</v>
      </c>
      <c r="AC14" s="2" t="s">
        <v>119</v>
      </c>
      <c r="AD14" s="6"/>
      <c r="AE14" s="2" t="s">
        <v>119</v>
      </c>
      <c r="AF14" s="6"/>
      <c r="AG14" s="2">
        <v>1</v>
      </c>
      <c r="AH14" s="6">
        <f t="shared" si="14"/>
        <v>0</v>
      </c>
      <c r="AI14" s="12">
        <v>0</v>
      </c>
      <c r="AJ14" s="14">
        <f t="shared" si="15"/>
        <v>100</v>
      </c>
      <c r="AK14" s="2">
        <v>1</v>
      </c>
      <c r="AL14" s="6">
        <f t="shared" si="16"/>
        <v>0</v>
      </c>
      <c r="AM14" s="9" t="s">
        <v>119</v>
      </c>
      <c r="AN14" s="6"/>
      <c r="AO14" s="2">
        <v>1</v>
      </c>
      <c r="AP14" s="6">
        <f t="shared" si="18"/>
        <v>0</v>
      </c>
    </row>
    <row r="15" spans="1:43" s="4" customFormat="1" ht="15" customHeight="1" x14ac:dyDescent="0.25">
      <c r="A15" s="8" t="s">
        <v>55</v>
      </c>
      <c r="B15" s="1" t="s">
        <v>56</v>
      </c>
      <c r="C15" s="16">
        <v>23</v>
      </c>
      <c r="D15" s="13">
        <v>80.883099999999999</v>
      </c>
      <c r="E15" s="2">
        <v>0.94399999999999995</v>
      </c>
      <c r="F15" s="6">
        <f t="shared" si="0"/>
        <v>5.6000000000000085</v>
      </c>
      <c r="G15" s="12">
        <v>0.75</v>
      </c>
      <c r="H15" s="14">
        <f t="shared" si="1"/>
        <v>25</v>
      </c>
      <c r="I15" s="2">
        <v>1</v>
      </c>
      <c r="J15" s="6">
        <f t="shared" si="2"/>
        <v>0</v>
      </c>
      <c r="K15" s="2">
        <v>1</v>
      </c>
      <c r="L15" s="6">
        <f t="shared" si="3"/>
        <v>0</v>
      </c>
      <c r="M15" s="2">
        <v>0.94799999999999995</v>
      </c>
      <c r="N15" s="6">
        <f t="shared" si="4"/>
        <v>5.2000000000000028</v>
      </c>
      <c r="O15" s="12">
        <v>0</v>
      </c>
      <c r="P15" s="14">
        <f t="shared" si="5"/>
        <v>100</v>
      </c>
      <c r="Q15" s="2" t="s">
        <v>119</v>
      </c>
      <c r="R15" s="6"/>
      <c r="S15" s="2" t="s">
        <v>119</v>
      </c>
      <c r="T15" s="6"/>
      <c r="U15" s="2">
        <v>0.96799999999999997</v>
      </c>
      <c r="V15" s="6">
        <f t="shared" si="8"/>
        <v>3.2000000000000028</v>
      </c>
      <c r="W15" s="2">
        <v>1</v>
      </c>
      <c r="X15" s="6">
        <f t="shared" si="9"/>
        <v>0</v>
      </c>
      <c r="Y15" s="2">
        <v>1</v>
      </c>
      <c r="Z15" s="6">
        <f t="shared" si="10"/>
        <v>0</v>
      </c>
      <c r="AA15" s="12">
        <v>0.5</v>
      </c>
      <c r="AB15" s="14">
        <f t="shared" si="11"/>
        <v>50</v>
      </c>
      <c r="AC15" s="2" t="s">
        <v>119</v>
      </c>
      <c r="AD15" s="6"/>
      <c r="AE15" s="2" t="s">
        <v>119</v>
      </c>
      <c r="AF15" s="6"/>
      <c r="AG15" s="12">
        <v>0</v>
      </c>
      <c r="AH15" s="14">
        <f t="shared" si="14"/>
        <v>100</v>
      </c>
      <c r="AI15" s="2">
        <v>1</v>
      </c>
      <c r="AJ15" s="6">
        <f t="shared" si="15"/>
        <v>0</v>
      </c>
      <c r="AK15" s="2">
        <v>1</v>
      </c>
      <c r="AL15" s="6">
        <f t="shared" si="16"/>
        <v>0</v>
      </c>
      <c r="AM15" s="9" t="s">
        <v>119</v>
      </c>
      <c r="AN15" s="6"/>
      <c r="AO15" s="2">
        <v>1</v>
      </c>
      <c r="AP15" s="6">
        <f t="shared" si="18"/>
        <v>0</v>
      </c>
    </row>
    <row r="16" spans="1:43" s="4" customFormat="1" ht="15" customHeight="1" x14ac:dyDescent="0.25">
      <c r="A16" s="8" t="s">
        <v>57</v>
      </c>
      <c r="B16" s="1" t="s">
        <v>58</v>
      </c>
      <c r="C16" s="16">
        <v>8</v>
      </c>
      <c r="D16" s="13">
        <v>88.533699999999996</v>
      </c>
      <c r="E16" s="12">
        <v>0.67100000000000004</v>
      </c>
      <c r="F16" s="14">
        <f t="shared" si="0"/>
        <v>32.899999999999991</v>
      </c>
      <c r="G16" s="2">
        <v>1</v>
      </c>
      <c r="H16" s="6">
        <f t="shared" si="1"/>
        <v>0</v>
      </c>
      <c r="I16" s="2">
        <v>1</v>
      </c>
      <c r="J16" s="6">
        <f t="shared" si="2"/>
        <v>0</v>
      </c>
      <c r="K16" s="2">
        <v>1</v>
      </c>
      <c r="L16" s="6">
        <f t="shared" si="3"/>
        <v>0</v>
      </c>
      <c r="M16" s="2">
        <v>0.90100000000000002</v>
      </c>
      <c r="N16" s="6">
        <f t="shared" si="4"/>
        <v>9.8999999999999915</v>
      </c>
      <c r="O16" s="12">
        <v>0</v>
      </c>
      <c r="P16" s="14">
        <f t="shared" si="5"/>
        <v>100</v>
      </c>
      <c r="Q16" s="2" t="s">
        <v>119</v>
      </c>
      <c r="R16" s="6"/>
      <c r="S16" s="2" t="s">
        <v>119</v>
      </c>
      <c r="T16" s="6"/>
      <c r="U16" s="2">
        <v>0.96179999999999999</v>
      </c>
      <c r="V16" s="6">
        <f t="shared" si="8"/>
        <v>3.8200000000000074</v>
      </c>
      <c r="W16" s="2">
        <v>1</v>
      </c>
      <c r="X16" s="6">
        <f t="shared" si="9"/>
        <v>0</v>
      </c>
      <c r="Y16" s="2">
        <v>1</v>
      </c>
      <c r="Z16" s="6">
        <f t="shared" si="10"/>
        <v>0</v>
      </c>
      <c r="AA16" s="12">
        <v>0.5</v>
      </c>
      <c r="AB16" s="14">
        <f t="shared" si="11"/>
        <v>50</v>
      </c>
      <c r="AC16" s="2" t="s">
        <v>119</v>
      </c>
      <c r="AD16" s="6"/>
      <c r="AE16" s="2" t="s">
        <v>119</v>
      </c>
      <c r="AF16" s="6"/>
      <c r="AG16" s="2">
        <v>1</v>
      </c>
      <c r="AH16" s="6">
        <f t="shared" si="14"/>
        <v>0</v>
      </c>
      <c r="AI16" s="2">
        <v>1</v>
      </c>
      <c r="AJ16" s="6">
        <f t="shared" si="15"/>
        <v>0</v>
      </c>
      <c r="AK16" s="2">
        <v>1</v>
      </c>
      <c r="AL16" s="6">
        <f t="shared" si="16"/>
        <v>0</v>
      </c>
      <c r="AM16" s="9" t="s">
        <v>119</v>
      </c>
      <c r="AN16" s="6"/>
      <c r="AO16" s="2">
        <v>1</v>
      </c>
      <c r="AP16" s="6">
        <f t="shared" si="18"/>
        <v>0</v>
      </c>
    </row>
    <row r="17" spans="1:42" s="4" customFormat="1" ht="13.5" customHeight="1" x14ac:dyDescent="0.25">
      <c r="A17" s="8" t="s">
        <v>59</v>
      </c>
      <c r="B17" s="1" t="s">
        <v>60</v>
      </c>
      <c r="C17" s="16">
        <v>22</v>
      </c>
      <c r="D17" s="13">
        <v>80.894999999999996</v>
      </c>
      <c r="E17" s="12">
        <v>0.106</v>
      </c>
      <c r="F17" s="14">
        <f t="shared" si="0"/>
        <v>89.4</v>
      </c>
      <c r="G17" s="2">
        <v>0.85499999999999998</v>
      </c>
      <c r="H17" s="6">
        <f t="shared" si="1"/>
        <v>14.5</v>
      </c>
      <c r="I17" s="2">
        <v>1</v>
      </c>
      <c r="J17" s="6">
        <f t="shared" si="2"/>
        <v>0</v>
      </c>
      <c r="K17" s="2">
        <v>1</v>
      </c>
      <c r="L17" s="6">
        <f t="shared" si="3"/>
        <v>0</v>
      </c>
      <c r="M17" s="2">
        <v>0.83520000000000005</v>
      </c>
      <c r="N17" s="6">
        <f t="shared" si="4"/>
        <v>16.47999999999999</v>
      </c>
      <c r="O17" s="12">
        <v>0</v>
      </c>
      <c r="P17" s="14">
        <f t="shared" si="5"/>
        <v>100</v>
      </c>
      <c r="Q17" s="2" t="s">
        <v>119</v>
      </c>
      <c r="R17" s="6"/>
      <c r="S17" s="2" t="s">
        <v>119</v>
      </c>
      <c r="T17" s="6"/>
      <c r="U17" s="2">
        <v>0.94920000000000004</v>
      </c>
      <c r="V17" s="6">
        <f t="shared" si="8"/>
        <v>5.0799999999999983</v>
      </c>
      <c r="W17" s="2">
        <v>1</v>
      </c>
      <c r="X17" s="6">
        <f t="shared" si="9"/>
        <v>0</v>
      </c>
      <c r="Y17" s="2">
        <v>1</v>
      </c>
      <c r="Z17" s="6">
        <f t="shared" si="10"/>
        <v>0</v>
      </c>
      <c r="AA17" s="12">
        <v>0.5</v>
      </c>
      <c r="AB17" s="14">
        <f t="shared" si="11"/>
        <v>50</v>
      </c>
      <c r="AC17" s="2" t="s">
        <v>119</v>
      </c>
      <c r="AD17" s="6"/>
      <c r="AE17" s="2" t="s">
        <v>119</v>
      </c>
      <c r="AF17" s="6"/>
      <c r="AG17" s="2">
        <v>1</v>
      </c>
      <c r="AH17" s="6">
        <f t="shared" si="14"/>
        <v>0</v>
      </c>
      <c r="AI17" s="12">
        <v>0</v>
      </c>
      <c r="AJ17" s="14">
        <f t="shared" si="15"/>
        <v>100</v>
      </c>
      <c r="AK17" s="2">
        <v>1</v>
      </c>
      <c r="AL17" s="6">
        <f t="shared" si="16"/>
        <v>0</v>
      </c>
      <c r="AM17" s="9" t="s">
        <v>119</v>
      </c>
      <c r="AN17" s="6"/>
      <c r="AO17" s="2">
        <v>1</v>
      </c>
      <c r="AP17" s="6">
        <f t="shared" si="18"/>
        <v>0</v>
      </c>
    </row>
    <row r="18" spans="1:42" s="4" customFormat="1" ht="13.5" customHeight="1" x14ac:dyDescent="0.25">
      <c r="A18" s="8" t="s">
        <v>61</v>
      </c>
      <c r="B18" s="1" t="s">
        <v>62</v>
      </c>
      <c r="C18" s="16">
        <v>3</v>
      </c>
      <c r="D18" s="13">
        <v>92.097499999999997</v>
      </c>
      <c r="E18" s="2">
        <v>0.80600000000000005</v>
      </c>
      <c r="F18" s="6">
        <f t="shared" si="0"/>
        <v>19.399999999999991</v>
      </c>
      <c r="G18" s="12">
        <v>0.59699999999999998</v>
      </c>
      <c r="H18" s="14">
        <f t="shared" si="1"/>
        <v>40.300000000000004</v>
      </c>
      <c r="I18" s="2">
        <v>1</v>
      </c>
      <c r="J18" s="6">
        <f t="shared" si="2"/>
        <v>0</v>
      </c>
      <c r="K18" s="2">
        <v>1</v>
      </c>
      <c r="L18" s="6">
        <f t="shared" si="3"/>
        <v>0</v>
      </c>
      <c r="M18" s="2">
        <v>0.85529999999999995</v>
      </c>
      <c r="N18" s="6">
        <f t="shared" si="4"/>
        <v>14.469999999999999</v>
      </c>
      <c r="O18" s="2">
        <v>0.95240000000000002</v>
      </c>
      <c r="P18" s="6">
        <f t="shared" si="5"/>
        <v>4.7599999999999909</v>
      </c>
      <c r="Q18" s="2">
        <v>1</v>
      </c>
      <c r="R18" s="6">
        <f t="shared" si="6"/>
        <v>0</v>
      </c>
      <c r="S18" s="2">
        <v>1</v>
      </c>
      <c r="T18" s="6">
        <f t="shared" si="7"/>
        <v>0</v>
      </c>
      <c r="U18" s="2">
        <v>0.94140000000000001</v>
      </c>
      <c r="V18" s="6">
        <f t="shared" si="8"/>
        <v>5.8599999999999994</v>
      </c>
      <c r="W18" s="2">
        <v>1</v>
      </c>
      <c r="X18" s="6">
        <f t="shared" si="9"/>
        <v>0</v>
      </c>
      <c r="Y18" s="2">
        <v>1</v>
      </c>
      <c r="Z18" s="6">
        <f t="shared" si="10"/>
        <v>0</v>
      </c>
      <c r="AA18" s="12">
        <v>0.5</v>
      </c>
      <c r="AB18" s="14">
        <f t="shared" si="11"/>
        <v>50</v>
      </c>
      <c r="AC18" s="2" t="s">
        <v>119</v>
      </c>
      <c r="AD18" s="6"/>
      <c r="AE18" s="2" t="s">
        <v>119</v>
      </c>
      <c r="AF18" s="6"/>
      <c r="AG18" s="2">
        <v>1</v>
      </c>
      <c r="AH18" s="6">
        <f t="shared" si="14"/>
        <v>0</v>
      </c>
      <c r="AI18" s="2">
        <v>1</v>
      </c>
      <c r="AJ18" s="6">
        <f t="shared" si="15"/>
        <v>0</v>
      </c>
      <c r="AK18" s="2">
        <v>1</v>
      </c>
      <c r="AL18" s="6">
        <f t="shared" si="16"/>
        <v>0</v>
      </c>
      <c r="AM18" s="9" t="s">
        <v>119</v>
      </c>
      <c r="AN18" s="6"/>
      <c r="AO18" s="2">
        <v>1</v>
      </c>
      <c r="AP18" s="6">
        <f t="shared" si="18"/>
        <v>0</v>
      </c>
    </row>
    <row r="19" spans="1:42" s="4" customFormat="1" ht="15" customHeight="1" x14ac:dyDescent="0.25">
      <c r="A19" s="8" t="s">
        <v>63</v>
      </c>
      <c r="B19" s="1" t="s">
        <v>64</v>
      </c>
      <c r="C19" s="16">
        <v>15</v>
      </c>
      <c r="D19" s="13">
        <v>84.519800000000004</v>
      </c>
      <c r="E19" s="2">
        <v>0.98799999999999999</v>
      </c>
      <c r="F19" s="6">
        <f t="shared" si="0"/>
        <v>1.2000000000000028</v>
      </c>
      <c r="G19" s="12">
        <v>0.51600000000000001</v>
      </c>
      <c r="H19" s="14">
        <f t="shared" si="1"/>
        <v>48.4</v>
      </c>
      <c r="I19" s="2">
        <v>1</v>
      </c>
      <c r="J19" s="6">
        <f t="shared" si="2"/>
        <v>0</v>
      </c>
      <c r="K19" s="2">
        <v>1</v>
      </c>
      <c r="L19" s="6">
        <f t="shared" si="3"/>
        <v>0</v>
      </c>
      <c r="M19" s="12">
        <v>0.70040000000000002</v>
      </c>
      <c r="N19" s="14">
        <f t="shared" si="4"/>
        <v>29.959999999999994</v>
      </c>
      <c r="O19" s="2">
        <v>0.97140000000000004</v>
      </c>
      <c r="P19" s="6">
        <f t="shared" si="5"/>
        <v>2.8599999999999994</v>
      </c>
      <c r="Q19" s="2">
        <v>1</v>
      </c>
      <c r="R19" s="6">
        <f t="shared" si="6"/>
        <v>0</v>
      </c>
      <c r="S19" s="2">
        <v>0.80259999999999998</v>
      </c>
      <c r="T19" s="6">
        <f t="shared" si="7"/>
        <v>19.740000000000009</v>
      </c>
      <c r="U19" s="2">
        <v>1</v>
      </c>
      <c r="V19" s="6">
        <f t="shared" si="8"/>
        <v>0</v>
      </c>
      <c r="W19" s="2">
        <v>1</v>
      </c>
      <c r="X19" s="6">
        <f t="shared" si="9"/>
        <v>0</v>
      </c>
      <c r="Y19" s="2">
        <v>1</v>
      </c>
      <c r="Z19" s="6">
        <f t="shared" si="10"/>
        <v>0</v>
      </c>
      <c r="AA19" s="12">
        <v>0.5</v>
      </c>
      <c r="AB19" s="14">
        <f t="shared" si="11"/>
        <v>50</v>
      </c>
      <c r="AC19" s="2" t="s">
        <v>119</v>
      </c>
      <c r="AD19" s="6"/>
      <c r="AE19" s="2">
        <v>1</v>
      </c>
      <c r="AF19" s="6">
        <f t="shared" si="13"/>
        <v>0</v>
      </c>
      <c r="AG19" s="12">
        <v>0</v>
      </c>
      <c r="AH19" s="14">
        <f t="shared" si="14"/>
        <v>100</v>
      </c>
      <c r="AI19" s="12">
        <v>0</v>
      </c>
      <c r="AJ19" s="14">
        <f t="shared" si="15"/>
        <v>100</v>
      </c>
      <c r="AK19" s="2">
        <v>1</v>
      </c>
      <c r="AL19" s="6">
        <f t="shared" si="16"/>
        <v>0</v>
      </c>
      <c r="AM19" s="2">
        <v>1</v>
      </c>
      <c r="AN19" s="6">
        <f t="shared" si="17"/>
        <v>0</v>
      </c>
      <c r="AO19" s="2">
        <v>1</v>
      </c>
      <c r="AP19" s="6">
        <f t="shared" si="18"/>
        <v>0</v>
      </c>
    </row>
    <row r="20" spans="1:42" s="4" customFormat="1" ht="14.25" customHeight="1" x14ac:dyDescent="0.25">
      <c r="A20" s="8" t="s">
        <v>65</v>
      </c>
      <c r="B20" s="1" t="s">
        <v>66</v>
      </c>
      <c r="C20" s="16">
        <v>24</v>
      </c>
      <c r="D20" s="13">
        <v>80.527799999999999</v>
      </c>
      <c r="E20" s="2">
        <v>0.98599999999999999</v>
      </c>
      <c r="F20" s="6">
        <f t="shared" si="0"/>
        <v>1.4000000000000057</v>
      </c>
      <c r="G20" s="12">
        <v>0.63300000000000001</v>
      </c>
      <c r="H20" s="14">
        <f t="shared" si="1"/>
        <v>36.700000000000003</v>
      </c>
      <c r="I20" s="2">
        <v>0.85589999999999999</v>
      </c>
      <c r="J20" s="6">
        <f t="shared" si="2"/>
        <v>14.409999999999997</v>
      </c>
      <c r="K20" s="12">
        <v>0</v>
      </c>
      <c r="L20" s="14">
        <f t="shared" si="3"/>
        <v>100</v>
      </c>
      <c r="M20" s="2">
        <v>0.83879999999999999</v>
      </c>
      <c r="N20" s="6">
        <f t="shared" si="4"/>
        <v>16.120000000000005</v>
      </c>
      <c r="O20" s="12">
        <v>0</v>
      </c>
      <c r="P20" s="14">
        <f t="shared" si="5"/>
        <v>100</v>
      </c>
      <c r="Q20" s="2">
        <v>1</v>
      </c>
      <c r="R20" s="6">
        <f t="shared" si="6"/>
        <v>0</v>
      </c>
      <c r="S20" s="12">
        <v>6.1400000000000003E-2</v>
      </c>
      <c r="T20" s="14">
        <f t="shared" si="7"/>
        <v>93.86</v>
      </c>
      <c r="U20" s="2">
        <v>0.97050000000000003</v>
      </c>
      <c r="V20" s="6">
        <f t="shared" si="8"/>
        <v>2.9500000000000028</v>
      </c>
      <c r="W20" s="2">
        <v>1</v>
      </c>
      <c r="X20" s="6">
        <f t="shared" si="9"/>
        <v>0</v>
      </c>
      <c r="Y20" s="2">
        <v>1</v>
      </c>
      <c r="Z20" s="6">
        <f t="shared" si="10"/>
        <v>0</v>
      </c>
      <c r="AA20" s="12">
        <v>0.5</v>
      </c>
      <c r="AB20" s="14">
        <f t="shared" si="11"/>
        <v>50</v>
      </c>
      <c r="AC20" s="2" t="s">
        <v>119</v>
      </c>
      <c r="AD20" s="6"/>
      <c r="AE20" s="2">
        <v>1</v>
      </c>
      <c r="AF20" s="6">
        <f t="shared" si="13"/>
        <v>0</v>
      </c>
      <c r="AG20" s="2">
        <v>1</v>
      </c>
      <c r="AH20" s="6">
        <f t="shared" si="14"/>
        <v>0</v>
      </c>
      <c r="AI20" s="2">
        <v>1</v>
      </c>
      <c r="AJ20" s="6">
        <f t="shared" si="15"/>
        <v>0</v>
      </c>
      <c r="AK20" s="2">
        <v>1</v>
      </c>
      <c r="AL20" s="6">
        <f t="shared" si="16"/>
        <v>0</v>
      </c>
      <c r="AM20" s="2">
        <v>1</v>
      </c>
      <c r="AN20" s="6">
        <f t="shared" si="17"/>
        <v>0</v>
      </c>
      <c r="AO20" s="2">
        <v>1</v>
      </c>
      <c r="AP20" s="6">
        <f t="shared" si="18"/>
        <v>0</v>
      </c>
    </row>
    <row r="21" spans="1:42" s="4" customFormat="1" ht="14.25" customHeight="1" x14ac:dyDescent="0.25">
      <c r="A21" s="8" t="s">
        <v>67</v>
      </c>
      <c r="B21" s="1" t="s">
        <v>68</v>
      </c>
      <c r="C21" s="16">
        <v>5</v>
      </c>
      <c r="D21" s="13">
        <v>91.597700000000003</v>
      </c>
      <c r="E21" s="2">
        <v>0.90900000000000003</v>
      </c>
      <c r="F21" s="6">
        <f t="shared" si="0"/>
        <v>9.0999999999999943</v>
      </c>
      <c r="G21" s="2">
        <v>0.81100000000000005</v>
      </c>
      <c r="H21" s="6">
        <f t="shared" si="1"/>
        <v>18.899999999999991</v>
      </c>
      <c r="I21" s="2">
        <v>1</v>
      </c>
      <c r="J21" s="6">
        <f t="shared" si="2"/>
        <v>0</v>
      </c>
      <c r="K21" s="2">
        <v>1</v>
      </c>
      <c r="L21" s="6">
        <f t="shared" si="3"/>
        <v>0</v>
      </c>
      <c r="M21" s="2">
        <v>0.83099999999999996</v>
      </c>
      <c r="N21" s="6">
        <f t="shared" si="4"/>
        <v>16.900000000000006</v>
      </c>
      <c r="O21" s="2">
        <v>1</v>
      </c>
      <c r="P21" s="6">
        <f t="shared" si="5"/>
        <v>0</v>
      </c>
      <c r="Q21" s="2" t="s">
        <v>119</v>
      </c>
      <c r="R21" s="6"/>
      <c r="S21" s="2" t="s">
        <v>119</v>
      </c>
      <c r="T21" s="6"/>
      <c r="U21" s="2">
        <v>0.90459999999999996</v>
      </c>
      <c r="V21" s="6">
        <f t="shared" si="8"/>
        <v>9.5400000000000063</v>
      </c>
      <c r="W21" s="2">
        <v>1</v>
      </c>
      <c r="X21" s="6">
        <f t="shared" si="9"/>
        <v>0</v>
      </c>
      <c r="Y21" s="2">
        <v>1</v>
      </c>
      <c r="Z21" s="6">
        <f t="shared" si="10"/>
        <v>0</v>
      </c>
      <c r="AA21" s="12">
        <v>0.5</v>
      </c>
      <c r="AB21" s="14">
        <f t="shared" si="11"/>
        <v>50</v>
      </c>
      <c r="AC21" s="2" t="s">
        <v>119</v>
      </c>
      <c r="AD21" s="6"/>
      <c r="AE21" s="2" t="s">
        <v>119</v>
      </c>
      <c r="AF21" s="6"/>
      <c r="AG21" s="2">
        <v>1</v>
      </c>
      <c r="AH21" s="6">
        <f t="shared" si="14"/>
        <v>0</v>
      </c>
      <c r="AI21" s="2">
        <v>1</v>
      </c>
      <c r="AJ21" s="6">
        <f t="shared" si="15"/>
        <v>0</v>
      </c>
      <c r="AK21" s="12">
        <v>0.75</v>
      </c>
      <c r="AL21" s="14">
        <f t="shared" si="16"/>
        <v>25</v>
      </c>
      <c r="AM21" s="2">
        <v>1</v>
      </c>
      <c r="AN21" s="6">
        <f t="shared" si="17"/>
        <v>0</v>
      </c>
      <c r="AO21" s="2">
        <v>1</v>
      </c>
      <c r="AP21" s="6">
        <f t="shared" si="18"/>
        <v>0</v>
      </c>
    </row>
    <row r="22" spans="1:42" s="4" customFormat="1" ht="14.25" customHeight="1" x14ac:dyDescent="0.25">
      <c r="A22" s="8" t="s">
        <v>69</v>
      </c>
      <c r="B22" s="1" t="s">
        <v>70</v>
      </c>
      <c r="C22" s="16">
        <v>19</v>
      </c>
      <c r="D22" s="13">
        <v>83.734999999999999</v>
      </c>
      <c r="E22" s="12">
        <v>0</v>
      </c>
      <c r="F22" s="14">
        <f t="shared" si="0"/>
        <v>100</v>
      </c>
      <c r="G22" s="12">
        <v>0.65600000000000003</v>
      </c>
      <c r="H22" s="14">
        <f t="shared" si="1"/>
        <v>34.399999999999991</v>
      </c>
      <c r="I22" s="2">
        <v>1</v>
      </c>
      <c r="J22" s="6">
        <f t="shared" si="2"/>
        <v>0</v>
      </c>
      <c r="K22" s="2">
        <v>1</v>
      </c>
      <c r="L22" s="6">
        <f t="shared" si="3"/>
        <v>0</v>
      </c>
      <c r="M22" s="2">
        <v>0.81769999999999998</v>
      </c>
      <c r="N22" s="6">
        <f t="shared" si="4"/>
        <v>18.230000000000004</v>
      </c>
      <c r="O22" s="2">
        <v>0.92310000000000003</v>
      </c>
      <c r="P22" s="6">
        <f t="shared" si="5"/>
        <v>7.6899999999999977</v>
      </c>
      <c r="Q22" s="2" t="s">
        <v>119</v>
      </c>
      <c r="R22" s="6"/>
      <c r="S22" s="2" t="s">
        <v>119</v>
      </c>
      <c r="T22" s="6"/>
      <c r="U22" s="2">
        <v>0.99280000000000002</v>
      </c>
      <c r="V22" s="6">
        <f t="shared" si="8"/>
        <v>0.71999999999999886</v>
      </c>
      <c r="W22" s="2">
        <v>1</v>
      </c>
      <c r="X22" s="6">
        <f t="shared" si="9"/>
        <v>0</v>
      </c>
      <c r="Y22" s="2">
        <v>1</v>
      </c>
      <c r="Z22" s="6">
        <f t="shared" si="10"/>
        <v>0</v>
      </c>
      <c r="AA22" s="12">
        <v>0.5</v>
      </c>
      <c r="AB22" s="14">
        <f t="shared" si="11"/>
        <v>50</v>
      </c>
      <c r="AC22" s="2" t="s">
        <v>119</v>
      </c>
      <c r="AD22" s="6"/>
      <c r="AE22" s="2" t="s">
        <v>119</v>
      </c>
      <c r="AF22" s="6"/>
      <c r="AG22" s="2">
        <v>1</v>
      </c>
      <c r="AH22" s="6">
        <f t="shared" si="14"/>
        <v>0</v>
      </c>
      <c r="AI22" s="12">
        <v>0</v>
      </c>
      <c r="AJ22" s="14">
        <f t="shared" si="15"/>
        <v>100</v>
      </c>
      <c r="AK22" s="2">
        <v>1</v>
      </c>
      <c r="AL22" s="6">
        <f t="shared" si="16"/>
        <v>0</v>
      </c>
      <c r="AM22" s="9" t="s">
        <v>119</v>
      </c>
      <c r="AN22" s="6"/>
      <c r="AO22" s="2">
        <v>1</v>
      </c>
      <c r="AP22" s="6">
        <f t="shared" si="18"/>
        <v>0</v>
      </c>
    </row>
    <row r="23" spans="1:42" s="4" customFormat="1" ht="25.5" customHeight="1" x14ac:dyDescent="0.25">
      <c r="A23" s="8" t="s">
        <v>71</v>
      </c>
      <c r="B23" s="1" t="s">
        <v>72</v>
      </c>
      <c r="C23" s="16">
        <v>25</v>
      </c>
      <c r="D23" s="13">
        <v>80.293000000000006</v>
      </c>
      <c r="E23" s="2">
        <v>0.95199999999999996</v>
      </c>
      <c r="F23" s="6">
        <f t="shared" si="0"/>
        <v>4.8000000000000114</v>
      </c>
      <c r="G23" s="12">
        <v>0</v>
      </c>
      <c r="H23" s="14">
        <f t="shared" si="1"/>
        <v>100</v>
      </c>
      <c r="I23" s="2">
        <v>1</v>
      </c>
      <c r="J23" s="6">
        <f t="shared" si="2"/>
        <v>0</v>
      </c>
      <c r="K23" s="2">
        <v>1</v>
      </c>
      <c r="L23" s="6">
        <f t="shared" si="3"/>
        <v>0</v>
      </c>
      <c r="M23" s="12">
        <v>0.74590000000000001</v>
      </c>
      <c r="N23" s="14">
        <f t="shared" si="4"/>
        <v>25.409999999999997</v>
      </c>
      <c r="O23" s="12">
        <v>0</v>
      </c>
      <c r="P23" s="14">
        <f t="shared" si="5"/>
        <v>100</v>
      </c>
      <c r="Q23" s="12">
        <v>0</v>
      </c>
      <c r="R23" s="14">
        <f t="shared" si="6"/>
        <v>100</v>
      </c>
      <c r="S23" s="12">
        <v>0.64270000000000005</v>
      </c>
      <c r="T23" s="14">
        <f t="shared" si="7"/>
        <v>35.72999999999999</v>
      </c>
      <c r="U23" s="2">
        <v>0.94969999999999999</v>
      </c>
      <c r="V23" s="6">
        <f t="shared" si="8"/>
        <v>5.0300000000000011</v>
      </c>
      <c r="W23" s="2">
        <v>1</v>
      </c>
      <c r="X23" s="6">
        <f t="shared" si="9"/>
        <v>0</v>
      </c>
      <c r="Y23" s="2">
        <v>1</v>
      </c>
      <c r="Z23" s="6">
        <f t="shared" si="10"/>
        <v>0</v>
      </c>
      <c r="AA23" s="12">
        <v>0.5</v>
      </c>
      <c r="AB23" s="14">
        <f t="shared" si="11"/>
        <v>50</v>
      </c>
      <c r="AC23" s="2" t="s">
        <v>119</v>
      </c>
      <c r="AD23" s="6"/>
      <c r="AE23" s="2">
        <v>1</v>
      </c>
      <c r="AF23" s="6">
        <f t="shared" si="13"/>
        <v>0</v>
      </c>
      <c r="AG23" s="2">
        <v>1</v>
      </c>
      <c r="AH23" s="6">
        <f t="shared" si="14"/>
        <v>0</v>
      </c>
      <c r="AI23" s="2">
        <v>1</v>
      </c>
      <c r="AJ23" s="6">
        <f t="shared" si="15"/>
        <v>0</v>
      </c>
      <c r="AK23" s="2">
        <v>1</v>
      </c>
      <c r="AL23" s="6">
        <f t="shared" si="16"/>
        <v>0</v>
      </c>
      <c r="AM23" s="2">
        <v>1</v>
      </c>
      <c r="AN23" s="6">
        <f t="shared" si="17"/>
        <v>0</v>
      </c>
      <c r="AO23" s="2">
        <v>1</v>
      </c>
      <c r="AP23" s="6">
        <f t="shared" si="18"/>
        <v>0</v>
      </c>
    </row>
    <row r="24" spans="1:42" s="4" customFormat="1" ht="13.2" x14ac:dyDescent="0.25">
      <c r="A24" s="8" t="s">
        <v>73</v>
      </c>
      <c r="B24" s="1" t="s">
        <v>74</v>
      </c>
      <c r="C24" s="16">
        <v>30</v>
      </c>
      <c r="D24" s="13">
        <v>77.316100000000006</v>
      </c>
      <c r="E24" s="2">
        <v>0.94499999999999995</v>
      </c>
      <c r="F24" s="6">
        <f t="shared" si="0"/>
        <v>5.5</v>
      </c>
      <c r="G24" s="12">
        <v>0</v>
      </c>
      <c r="H24" s="14">
        <f t="shared" si="1"/>
        <v>100</v>
      </c>
      <c r="I24" s="2">
        <v>1</v>
      </c>
      <c r="J24" s="6">
        <f t="shared" si="2"/>
        <v>0</v>
      </c>
      <c r="K24" s="2">
        <v>1</v>
      </c>
      <c r="L24" s="6">
        <f t="shared" si="3"/>
        <v>0</v>
      </c>
      <c r="M24" s="12">
        <v>0.73770000000000002</v>
      </c>
      <c r="N24" s="14">
        <f t="shared" si="4"/>
        <v>26.230000000000004</v>
      </c>
      <c r="O24" s="12">
        <v>0</v>
      </c>
      <c r="P24" s="14">
        <f t="shared" si="5"/>
        <v>100</v>
      </c>
      <c r="Q24" s="2">
        <v>1</v>
      </c>
      <c r="R24" s="6">
        <f t="shared" si="6"/>
        <v>0</v>
      </c>
      <c r="S24" s="2">
        <v>1</v>
      </c>
      <c r="T24" s="6">
        <f t="shared" si="7"/>
        <v>0</v>
      </c>
      <c r="U24" s="2">
        <v>0.99560000000000004</v>
      </c>
      <c r="V24" s="6">
        <f t="shared" si="8"/>
        <v>0.43999999999999773</v>
      </c>
      <c r="W24" s="2">
        <v>1</v>
      </c>
      <c r="X24" s="6">
        <f t="shared" si="9"/>
        <v>0</v>
      </c>
      <c r="Y24" s="2">
        <v>1</v>
      </c>
      <c r="Z24" s="6">
        <f t="shared" si="10"/>
        <v>0</v>
      </c>
      <c r="AA24" s="12">
        <v>0.5</v>
      </c>
      <c r="AB24" s="14">
        <f t="shared" si="11"/>
        <v>50</v>
      </c>
      <c r="AC24" s="2" t="s">
        <v>119</v>
      </c>
      <c r="AD24" s="6"/>
      <c r="AE24" s="2" t="s">
        <v>119</v>
      </c>
      <c r="AF24" s="6"/>
      <c r="AG24" s="12">
        <v>0</v>
      </c>
      <c r="AH24" s="14">
        <f t="shared" si="14"/>
        <v>100</v>
      </c>
      <c r="AI24" s="2">
        <v>1</v>
      </c>
      <c r="AJ24" s="6">
        <f t="shared" si="15"/>
        <v>0</v>
      </c>
      <c r="AK24" s="2">
        <v>0.9</v>
      </c>
      <c r="AL24" s="6">
        <f t="shared" si="16"/>
        <v>10</v>
      </c>
      <c r="AM24" s="2">
        <v>1</v>
      </c>
      <c r="AN24" s="6">
        <f t="shared" si="17"/>
        <v>0</v>
      </c>
      <c r="AO24" s="2">
        <v>1</v>
      </c>
      <c r="AP24" s="6">
        <f t="shared" si="18"/>
        <v>0</v>
      </c>
    </row>
    <row r="25" spans="1:42" s="4" customFormat="1" ht="14.25" customHeight="1" x14ac:dyDescent="0.25">
      <c r="A25" s="8" t="s">
        <v>75</v>
      </c>
      <c r="B25" s="1" t="s">
        <v>76</v>
      </c>
      <c r="C25" s="16">
        <v>14</v>
      </c>
      <c r="D25" s="13">
        <v>84.782799999999995</v>
      </c>
      <c r="E25" s="2">
        <v>0.98</v>
      </c>
      <c r="F25" s="6">
        <f t="shared" si="0"/>
        <v>2</v>
      </c>
      <c r="G25" s="2">
        <v>0.91300000000000003</v>
      </c>
      <c r="H25" s="6">
        <f t="shared" si="1"/>
        <v>8.7000000000000028</v>
      </c>
      <c r="I25" s="2">
        <v>1</v>
      </c>
      <c r="J25" s="6">
        <f t="shared" si="2"/>
        <v>0</v>
      </c>
      <c r="K25" s="2">
        <v>1</v>
      </c>
      <c r="L25" s="6">
        <f t="shared" si="3"/>
        <v>0</v>
      </c>
      <c r="M25" s="2">
        <v>0.94169999999999998</v>
      </c>
      <c r="N25" s="6">
        <f t="shared" si="4"/>
        <v>5.8299999999999983</v>
      </c>
      <c r="O25" s="12">
        <v>0</v>
      </c>
      <c r="P25" s="14">
        <f t="shared" si="5"/>
        <v>100</v>
      </c>
      <c r="Q25" s="2">
        <v>1</v>
      </c>
      <c r="R25" s="6">
        <f t="shared" si="6"/>
        <v>0</v>
      </c>
      <c r="S25" s="2">
        <v>1</v>
      </c>
      <c r="T25" s="6">
        <f t="shared" si="7"/>
        <v>0</v>
      </c>
      <c r="U25" s="2">
        <v>0.99850000000000005</v>
      </c>
      <c r="V25" s="6">
        <f t="shared" si="8"/>
        <v>0.14999999999999147</v>
      </c>
      <c r="W25" s="2">
        <v>1</v>
      </c>
      <c r="X25" s="6">
        <f t="shared" si="9"/>
        <v>0</v>
      </c>
      <c r="Y25" s="2">
        <v>1</v>
      </c>
      <c r="Z25" s="6">
        <f t="shared" si="10"/>
        <v>0</v>
      </c>
      <c r="AA25" s="12">
        <v>0.5</v>
      </c>
      <c r="AB25" s="14">
        <f t="shared" si="11"/>
        <v>50</v>
      </c>
      <c r="AC25" s="2">
        <v>1</v>
      </c>
      <c r="AD25" s="6">
        <f t="shared" si="12"/>
        <v>0</v>
      </c>
      <c r="AE25" s="2">
        <v>1</v>
      </c>
      <c r="AF25" s="6">
        <f t="shared" si="13"/>
        <v>0</v>
      </c>
      <c r="AG25" s="2">
        <v>1</v>
      </c>
      <c r="AH25" s="6">
        <f t="shared" si="14"/>
        <v>0</v>
      </c>
      <c r="AI25" s="12">
        <v>0</v>
      </c>
      <c r="AJ25" s="14">
        <f t="shared" si="15"/>
        <v>100</v>
      </c>
      <c r="AK25" s="2">
        <v>0.91669999999999996</v>
      </c>
      <c r="AL25" s="6">
        <f t="shared" si="16"/>
        <v>8.3299999999999983</v>
      </c>
      <c r="AM25" s="2">
        <v>1</v>
      </c>
      <c r="AN25" s="6">
        <f t="shared" si="17"/>
        <v>0</v>
      </c>
      <c r="AO25" s="12">
        <v>0</v>
      </c>
      <c r="AP25" s="14">
        <f t="shared" si="18"/>
        <v>100</v>
      </c>
    </row>
    <row r="26" spans="1:42" s="4" customFormat="1" ht="13.2" x14ac:dyDescent="0.25">
      <c r="A26" s="8" t="s">
        <v>77</v>
      </c>
      <c r="B26" s="1" t="s">
        <v>78</v>
      </c>
      <c r="C26" s="16">
        <v>26</v>
      </c>
      <c r="D26" s="13">
        <v>80.274799999999999</v>
      </c>
      <c r="E26" s="12">
        <v>0.375</v>
      </c>
      <c r="F26" s="14">
        <f t="shared" si="0"/>
        <v>62.5</v>
      </c>
      <c r="G26" s="12">
        <v>0.73699999999999999</v>
      </c>
      <c r="H26" s="14">
        <f t="shared" si="1"/>
        <v>26.299999999999997</v>
      </c>
      <c r="I26" s="12">
        <v>0.69320000000000004</v>
      </c>
      <c r="J26" s="14">
        <f t="shared" si="2"/>
        <v>30.679999999999993</v>
      </c>
      <c r="K26" s="12">
        <v>0</v>
      </c>
      <c r="L26" s="14">
        <f t="shared" si="3"/>
        <v>100</v>
      </c>
      <c r="M26" s="12">
        <v>0</v>
      </c>
      <c r="N26" s="14">
        <f t="shared" si="4"/>
        <v>100</v>
      </c>
      <c r="O26" s="12">
        <v>0</v>
      </c>
      <c r="P26" s="14">
        <f t="shared" si="5"/>
        <v>100</v>
      </c>
      <c r="Q26" s="2">
        <v>1</v>
      </c>
      <c r="R26" s="6">
        <f t="shared" si="6"/>
        <v>0</v>
      </c>
      <c r="S26" s="2">
        <v>1</v>
      </c>
      <c r="T26" s="6">
        <f t="shared" si="7"/>
        <v>0</v>
      </c>
      <c r="U26" s="2">
        <v>0.98839999999999995</v>
      </c>
      <c r="V26" s="6">
        <f t="shared" si="8"/>
        <v>1.1600000000000108</v>
      </c>
      <c r="W26" s="2">
        <v>1</v>
      </c>
      <c r="X26" s="6">
        <f t="shared" si="9"/>
        <v>0</v>
      </c>
      <c r="Y26" s="2">
        <v>1</v>
      </c>
      <c r="Z26" s="6">
        <f t="shared" si="10"/>
        <v>0</v>
      </c>
      <c r="AA26" s="12">
        <v>0.5</v>
      </c>
      <c r="AB26" s="14">
        <f t="shared" si="11"/>
        <v>50</v>
      </c>
      <c r="AC26" s="2">
        <v>1</v>
      </c>
      <c r="AD26" s="6">
        <f t="shared" si="12"/>
        <v>0</v>
      </c>
      <c r="AE26" s="2">
        <v>1</v>
      </c>
      <c r="AF26" s="6">
        <f t="shared" si="13"/>
        <v>0</v>
      </c>
      <c r="AG26" s="2">
        <v>1</v>
      </c>
      <c r="AH26" s="6">
        <f t="shared" si="14"/>
        <v>0</v>
      </c>
      <c r="AI26" s="2">
        <v>1</v>
      </c>
      <c r="AJ26" s="6">
        <f t="shared" si="15"/>
        <v>0</v>
      </c>
      <c r="AK26" s="2">
        <v>1</v>
      </c>
      <c r="AL26" s="6">
        <f t="shared" si="16"/>
        <v>0</v>
      </c>
      <c r="AM26" s="2">
        <v>1</v>
      </c>
      <c r="AN26" s="6">
        <f t="shared" si="17"/>
        <v>0</v>
      </c>
      <c r="AO26" s="2">
        <v>1</v>
      </c>
      <c r="AP26" s="6">
        <f t="shared" si="18"/>
        <v>0</v>
      </c>
    </row>
    <row r="27" spans="1:42" s="4" customFormat="1" ht="14.25" customHeight="1" x14ac:dyDescent="0.25">
      <c r="A27" s="8" t="s">
        <v>79</v>
      </c>
      <c r="B27" s="1" t="s">
        <v>80</v>
      </c>
      <c r="C27" s="16">
        <v>2</v>
      </c>
      <c r="D27" s="13">
        <v>92.175600000000003</v>
      </c>
      <c r="E27" s="2">
        <v>0.94099999999999995</v>
      </c>
      <c r="F27" s="6">
        <f t="shared" si="0"/>
        <v>5.9000000000000057</v>
      </c>
      <c r="G27" s="12">
        <v>0.54300000000000004</v>
      </c>
      <c r="H27" s="14">
        <f t="shared" si="1"/>
        <v>45.699999999999996</v>
      </c>
      <c r="I27" s="2">
        <v>1</v>
      </c>
      <c r="J27" s="6">
        <f t="shared" si="2"/>
        <v>0</v>
      </c>
      <c r="K27" s="2">
        <v>1</v>
      </c>
      <c r="L27" s="6">
        <f t="shared" si="3"/>
        <v>0</v>
      </c>
      <c r="M27" s="2">
        <v>0.82210000000000005</v>
      </c>
      <c r="N27" s="6">
        <f t="shared" si="4"/>
        <v>17.789999999999992</v>
      </c>
      <c r="O27" s="2">
        <v>0.91669999999999996</v>
      </c>
      <c r="P27" s="6">
        <f t="shared" si="5"/>
        <v>8.3299999999999983</v>
      </c>
      <c r="Q27" s="2">
        <v>1</v>
      </c>
      <c r="R27" s="6">
        <f t="shared" si="6"/>
        <v>0</v>
      </c>
      <c r="S27" s="2" t="s">
        <v>119</v>
      </c>
      <c r="T27" s="6"/>
      <c r="U27" s="2">
        <v>0.99280000000000002</v>
      </c>
      <c r="V27" s="6">
        <f t="shared" si="8"/>
        <v>0.71999999999999886</v>
      </c>
      <c r="W27" s="2">
        <v>1</v>
      </c>
      <c r="X27" s="6">
        <f t="shared" si="9"/>
        <v>0</v>
      </c>
      <c r="Y27" s="2">
        <v>1</v>
      </c>
      <c r="Z27" s="6">
        <f t="shared" si="10"/>
        <v>0</v>
      </c>
      <c r="AA27" s="12">
        <v>0.5</v>
      </c>
      <c r="AB27" s="14">
        <f t="shared" si="11"/>
        <v>50</v>
      </c>
      <c r="AC27" s="2" t="s">
        <v>119</v>
      </c>
      <c r="AD27" s="6"/>
      <c r="AE27" s="2" t="s">
        <v>119</v>
      </c>
      <c r="AF27" s="6"/>
      <c r="AG27" s="2">
        <v>1</v>
      </c>
      <c r="AH27" s="6">
        <f t="shared" si="14"/>
        <v>0</v>
      </c>
      <c r="AI27" s="2">
        <v>1</v>
      </c>
      <c r="AJ27" s="6">
        <f t="shared" si="15"/>
        <v>0</v>
      </c>
      <c r="AK27" s="2">
        <v>1</v>
      </c>
      <c r="AL27" s="6">
        <f t="shared" si="16"/>
        <v>0</v>
      </c>
      <c r="AM27" s="9" t="s">
        <v>119</v>
      </c>
      <c r="AN27" s="6"/>
      <c r="AO27" s="2">
        <v>1</v>
      </c>
      <c r="AP27" s="6">
        <f t="shared" si="18"/>
        <v>0</v>
      </c>
    </row>
    <row r="28" spans="1:42" s="4" customFormat="1" ht="13.2" x14ac:dyDescent="0.25">
      <c r="A28" s="8" t="s">
        <v>81</v>
      </c>
      <c r="B28" s="1" t="s">
        <v>82</v>
      </c>
      <c r="C28" s="16">
        <v>37</v>
      </c>
      <c r="D28" s="13">
        <v>69.243300000000005</v>
      </c>
      <c r="E28" s="2">
        <v>0.97199999999999998</v>
      </c>
      <c r="F28" s="6">
        <f t="shared" si="0"/>
        <v>2.7999999999999972</v>
      </c>
      <c r="G28" s="2">
        <v>0.85</v>
      </c>
      <c r="H28" s="6">
        <f t="shared" si="1"/>
        <v>15</v>
      </c>
      <c r="I28" s="2">
        <v>1</v>
      </c>
      <c r="J28" s="6">
        <f t="shared" si="2"/>
        <v>0</v>
      </c>
      <c r="K28" s="2">
        <v>1</v>
      </c>
      <c r="L28" s="6">
        <f t="shared" si="3"/>
        <v>0</v>
      </c>
      <c r="M28" s="2">
        <v>0.87409999999999999</v>
      </c>
      <c r="N28" s="6">
        <f t="shared" si="4"/>
        <v>12.590000000000003</v>
      </c>
      <c r="O28" s="12">
        <v>0</v>
      </c>
      <c r="P28" s="14">
        <f t="shared" si="5"/>
        <v>100</v>
      </c>
      <c r="Q28" s="2">
        <v>1</v>
      </c>
      <c r="R28" s="6">
        <f t="shared" si="6"/>
        <v>0</v>
      </c>
      <c r="S28" s="12">
        <v>0</v>
      </c>
      <c r="T28" s="14">
        <f t="shared" si="7"/>
        <v>100</v>
      </c>
      <c r="U28" s="2">
        <v>0.9022</v>
      </c>
      <c r="V28" s="6">
        <f t="shared" si="8"/>
        <v>9.7800000000000011</v>
      </c>
      <c r="W28" s="12">
        <v>0</v>
      </c>
      <c r="X28" s="14">
        <f t="shared" si="9"/>
        <v>100</v>
      </c>
      <c r="Y28" s="2">
        <v>1</v>
      </c>
      <c r="Z28" s="6">
        <f t="shared" si="10"/>
        <v>0</v>
      </c>
      <c r="AA28" s="12">
        <v>0.5</v>
      </c>
      <c r="AB28" s="14">
        <f t="shared" si="11"/>
        <v>50</v>
      </c>
      <c r="AC28" s="2" t="s">
        <v>119</v>
      </c>
      <c r="AD28" s="6"/>
      <c r="AE28" s="2">
        <v>1</v>
      </c>
      <c r="AF28" s="6">
        <f t="shared" si="13"/>
        <v>0</v>
      </c>
      <c r="AG28" s="12">
        <v>0</v>
      </c>
      <c r="AH28" s="14">
        <f t="shared" si="14"/>
        <v>100</v>
      </c>
      <c r="AI28" s="2">
        <v>1</v>
      </c>
      <c r="AJ28" s="6">
        <f t="shared" si="15"/>
        <v>0</v>
      </c>
      <c r="AK28" s="2">
        <v>1</v>
      </c>
      <c r="AL28" s="6">
        <f t="shared" si="16"/>
        <v>0</v>
      </c>
      <c r="AM28" s="12">
        <v>0</v>
      </c>
      <c r="AN28" s="14">
        <f t="shared" si="17"/>
        <v>100</v>
      </c>
      <c r="AO28" s="12">
        <v>0</v>
      </c>
      <c r="AP28" s="14">
        <f t="shared" si="18"/>
        <v>100</v>
      </c>
    </row>
    <row r="29" spans="1:42" s="4" customFormat="1" ht="13.5" customHeight="1" x14ac:dyDescent="0.25">
      <c r="A29" s="8" t="s">
        <v>83</v>
      </c>
      <c r="B29" s="1" t="s">
        <v>84</v>
      </c>
      <c r="C29" s="16">
        <v>28</v>
      </c>
      <c r="D29" s="13">
        <v>78.5137</v>
      </c>
      <c r="E29" s="2">
        <v>1</v>
      </c>
      <c r="F29" s="6">
        <f t="shared" si="0"/>
        <v>0</v>
      </c>
      <c r="G29" s="12">
        <v>0.73399999999999999</v>
      </c>
      <c r="H29" s="14">
        <f t="shared" si="1"/>
        <v>26.599999999999994</v>
      </c>
      <c r="I29" s="2">
        <v>1</v>
      </c>
      <c r="J29" s="6">
        <f t="shared" si="2"/>
        <v>0</v>
      </c>
      <c r="K29" s="2">
        <v>1</v>
      </c>
      <c r="L29" s="6">
        <f t="shared" si="3"/>
        <v>0</v>
      </c>
      <c r="M29" s="2">
        <v>0.83879999999999999</v>
      </c>
      <c r="N29" s="6">
        <f t="shared" si="4"/>
        <v>16.120000000000005</v>
      </c>
      <c r="O29" s="12">
        <v>0</v>
      </c>
      <c r="P29" s="14">
        <f t="shared" si="5"/>
        <v>100</v>
      </c>
      <c r="Q29" s="12">
        <v>0</v>
      </c>
      <c r="R29" s="14">
        <f t="shared" si="6"/>
        <v>100</v>
      </c>
      <c r="S29" s="12">
        <v>0</v>
      </c>
      <c r="T29" s="14">
        <f t="shared" si="7"/>
        <v>100</v>
      </c>
      <c r="U29" s="2">
        <v>0.99880000000000002</v>
      </c>
      <c r="V29" s="6">
        <f t="shared" si="8"/>
        <v>0.12000000000000455</v>
      </c>
      <c r="W29" s="2">
        <v>1</v>
      </c>
      <c r="X29" s="6">
        <f t="shared" si="9"/>
        <v>0</v>
      </c>
      <c r="Y29" s="2">
        <v>1</v>
      </c>
      <c r="Z29" s="6">
        <f t="shared" si="10"/>
        <v>0</v>
      </c>
      <c r="AA29" s="12">
        <v>0.5</v>
      </c>
      <c r="AB29" s="14">
        <f t="shared" si="11"/>
        <v>50</v>
      </c>
      <c r="AC29" s="2" t="s">
        <v>119</v>
      </c>
      <c r="AD29" s="6"/>
      <c r="AE29" s="2">
        <v>1</v>
      </c>
      <c r="AF29" s="6">
        <f t="shared" si="13"/>
        <v>0</v>
      </c>
      <c r="AG29" s="2">
        <v>1</v>
      </c>
      <c r="AH29" s="6">
        <f t="shared" si="14"/>
        <v>0</v>
      </c>
      <c r="AI29" s="12">
        <v>0</v>
      </c>
      <c r="AJ29" s="14">
        <f t="shared" si="15"/>
        <v>100</v>
      </c>
      <c r="AK29" s="2">
        <v>1</v>
      </c>
      <c r="AL29" s="6">
        <f t="shared" si="16"/>
        <v>0</v>
      </c>
      <c r="AM29" s="2">
        <v>1</v>
      </c>
      <c r="AN29" s="6">
        <f t="shared" si="17"/>
        <v>0</v>
      </c>
      <c r="AO29" s="2">
        <v>1</v>
      </c>
      <c r="AP29" s="6">
        <f t="shared" si="18"/>
        <v>0</v>
      </c>
    </row>
    <row r="30" spans="1:42" s="4" customFormat="1" ht="14.25" customHeight="1" x14ac:dyDescent="0.25">
      <c r="A30" s="8" t="s">
        <v>85</v>
      </c>
      <c r="B30" s="1" t="s">
        <v>86</v>
      </c>
      <c r="C30" s="16">
        <v>33</v>
      </c>
      <c r="D30" s="13">
        <v>74.516300000000001</v>
      </c>
      <c r="E30" s="2">
        <v>0.92300000000000004</v>
      </c>
      <c r="F30" s="6">
        <f t="shared" si="0"/>
        <v>7.6999999999999886</v>
      </c>
      <c r="G30" s="2">
        <v>0.85699999999999998</v>
      </c>
      <c r="H30" s="6">
        <f t="shared" si="1"/>
        <v>14.299999999999997</v>
      </c>
      <c r="I30" s="2">
        <v>1</v>
      </c>
      <c r="J30" s="6">
        <f t="shared" si="2"/>
        <v>0</v>
      </c>
      <c r="K30" s="2">
        <v>1</v>
      </c>
      <c r="L30" s="6">
        <f t="shared" si="3"/>
        <v>0</v>
      </c>
      <c r="M30" s="2">
        <v>0.92210000000000003</v>
      </c>
      <c r="N30" s="6">
        <f t="shared" si="4"/>
        <v>7.789999999999992</v>
      </c>
      <c r="O30" s="12">
        <v>0</v>
      </c>
      <c r="P30" s="14">
        <f t="shared" si="5"/>
        <v>100</v>
      </c>
      <c r="Q30" s="12">
        <v>0</v>
      </c>
      <c r="R30" s="14">
        <f t="shared" si="6"/>
        <v>100</v>
      </c>
      <c r="S30" s="2">
        <v>1</v>
      </c>
      <c r="T30" s="6">
        <f t="shared" si="7"/>
        <v>0</v>
      </c>
      <c r="U30" s="2">
        <v>0.77</v>
      </c>
      <c r="V30" s="6">
        <f t="shared" si="8"/>
        <v>23</v>
      </c>
      <c r="W30" s="2">
        <v>1</v>
      </c>
      <c r="X30" s="6">
        <f t="shared" si="9"/>
        <v>0</v>
      </c>
      <c r="Y30" s="2">
        <v>1</v>
      </c>
      <c r="Z30" s="6">
        <f t="shared" si="10"/>
        <v>0</v>
      </c>
      <c r="AA30" s="12">
        <v>0.5</v>
      </c>
      <c r="AB30" s="14">
        <f t="shared" si="11"/>
        <v>50</v>
      </c>
      <c r="AC30" s="2">
        <v>1</v>
      </c>
      <c r="AD30" s="6">
        <f t="shared" si="12"/>
        <v>0</v>
      </c>
      <c r="AE30" s="2">
        <v>1</v>
      </c>
      <c r="AF30" s="6">
        <f t="shared" si="13"/>
        <v>0</v>
      </c>
      <c r="AG30" s="12">
        <v>0</v>
      </c>
      <c r="AH30" s="14">
        <f t="shared" si="14"/>
        <v>100</v>
      </c>
      <c r="AI30" s="12">
        <v>0</v>
      </c>
      <c r="AJ30" s="14">
        <f t="shared" si="15"/>
        <v>100</v>
      </c>
      <c r="AK30" s="2">
        <v>1</v>
      </c>
      <c r="AL30" s="6">
        <f t="shared" si="16"/>
        <v>0</v>
      </c>
      <c r="AM30" s="2">
        <v>1</v>
      </c>
      <c r="AN30" s="6">
        <f t="shared" si="17"/>
        <v>0</v>
      </c>
      <c r="AO30" s="12">
        <v>0</v>
      </c>
      <c r="AP30" s="14">
        <f t="shared" si="18"/>
        <v>100</v>
      </c>
    </row>
    <row r="31" spans="1:42" s="4" customFormat="1" ht="15" customHeight="1" x14ac:dyDescent="0.25">
      <c r="A31" s="8" t="s">
        <v>87</v>
      </c>
      <c r="B31" s="1" t="s">
        <v>88</v>
      </c>
      <c r="C31" s="16">
        <v>16</v>
      </c>
      <c r="D31" s="13">
        <v>84.235799999999998</v>
      </c>
      <c r="E31" s="12">
        <v>0.53700000000000003</v>
      </c>
      <c r="F31" s="14">
        <f t="shared" si="0"/>
        <v>46.3</v>
      </c>
      <c r="G31" s="12">
        <v>0</v>
      </c>
      <c r="H31" s="14">
        <f t="shared" si="1"/>
        <v>100</v>
      </c>
      <c r="I31" s="2">
        <v>1</v>
      </c>
      <c r="J31" s="6">
        <f t="shared" si="2"/>
        <v>0</v>
      </c>
      <c r="K31" s="2">
        <v>1</v>
      </c>
      <c r="L31" s="6">
        <f t="shared" si="3"/>
        <v>0</v>
      </c>
      <c r="M31" s="2">
        <v>0.80959999999999999</v>
      </c>
      <c r="N31" s="6">
        <f t="shared" si="4"/>
        <v>19.040000000000006</v>
      </c>
      <c r="O31" s="2">
        <v>1</v>
      </c>
      <c r="P31" s="6">
        <f t="shared" si="5"/>
        <v>0</v>
      </c>
      <c r="Q31" s="2" t="s">
        <v>119</v>
      </c>
      <c r="R31" s="6"/>
      <c r="S31" s="2">
        <v>1</v>
      </c>
      <c r="T31" s="6">
        <f t="shared" si="7"/>
        <v>0</v>
      </c>
      <c r="U31" s="2">
        <v>0.98089999999999999</v>
      </c>
      <c r="V31" s="6">
        <f t="shared" si="8"/>
        <v>1.9099999999999966</v>
      </c>
      <c r="W31" s="2">
        <v>1</v>
      </c>
      <c r="X31" s="6">
        <f t="shared" si="9"/>
        <v>0</v>
      </c>
      <c r="Y31" s="2">
        <v>1</v>
      </c>
      <c r="Z31" s="6">
        <f t="shared" si="10"/>
        <v>0</v>
      </c>
      <c r="AA31" s="12">
        <v>0.5</v>
      </c>
      <c r="AB31" s="14">
        <f t="shared" si="11"/>
        <v>50</v>
      </c>
      <c r="AC31" s="2" t="s">
        <v>119</v>
      </c>
      <c r="AD31" s="6"/>
      <c r="AE31" s="2" t="s">
        <v>119</v>
      </c>
      <c r="AF31" s="6"/>
      <c r="AG31" s="2">
        <v>1</v>
      </c>
      <c r="AH31" s="6">
        <f t="shared" si="14"/>
        <v>0</v>
      </c>
      <c r="AI31" s="12">
        <v>0</v>
      </c>
      <c r="AJ31" s="14">
        <f t="shared" si="15"/>
        <v>100</v>
      </c>
      <c r="AK31" s="2">
        <v>1</v>
      </c>
      <c r="AL31" s="6">
        <f t="shared" si="16"/>
        <v>0</v>
      </c>
      <c r="AM31" s="2">
        <v>1</v>
      </c>
      <c r="AN31" s="6">
        <f t="shared" si="17"/>
        <v>0</v>
      </c>
      <c r="AO31" s="2">
        <v>1</v>
      </c>
      <c r="AP31" s="6">
        <f t="shared" si="18"/>
        <v>0</v>
      </c>
    </row>
    <row r="32" spans="1:42" s="4" customFormat="1" ht="27" customHeight="1" x14ac:dyDescent="0.25">
      <c r="A32" s="8" t="s">
        <v>89</v>
      </c>
      <c r="B32" s="1" t="s">
        <v>90</v>
      </c>
      <c r="C32" s="16">
        <v>1</v>
      </c>
      <c r="D32" s="13">
        <v>94.065700000000007</v>
      </c>
      <c r="E32" s="2">
        <v>0.92400000000000004</v>
      </c>
      <c r="F32" s="6">
        <f t="shared" si="0"/>
        <v>7.5999999999999943</v>
      </c>
      <c r="G32" s="2">
        <v>1</v>
      </c>
      <c r="H32" s="6">
        <f t="shared" si="1"/>
        <v>0</v>
      </c>
      <c r="I32" s="2">
        <v>1</v>
      </c>
      <c r="J32" s="6">
        <f t="shared" si="2"/>
        <v>0</v>
      </c>
      <c r="K32" s="2">
        <v>1</v>
      </c>
      <c r="L32" s="6">
        <f t="shared" si="3"/>
        <v>0</v>
      </c>
      <c r="M32" s="2">
        <v>0.90249999999999997</v>
      </c>
      <c r="N32" s="6">
        <f t="shared" si="4"/>
        <v>9.75</v>
      </c>
      <c r="O32" s="2">
        <v>1</v>
      </c>
      <c r="P32" s="6">
        <f t="shared" si="5"/>
        <v>0</v>
      </c>
      <c r="Q32" s="2" t="s">
        <v>119</v>
      </c>
      <c r="R32" s="6"/>
      <c r="S32" s="2" t="s">
        <v>119</v>
      </c>
      <c r="T32" s="6"/>
      <c r="U32" s="2">
        <v>0.98099999999999998</v>
      </c>
      <c r="V32" s="6">
        <f t="shared" si="8"/>
        <v>1.9000000000000057</v>
      </c>
      <c r="W32" s="2">
        <v>1</v>
      </c>
      <c r="X32" s="6">
        <f t="shared" si="9"/>
        <v>0</v>
      </c>
      <c r="Y32" s="2">
        <v>1</v>
      </c>
      <c r="Z32" s="6">
        <f t="shared" si="10"/>
        <v>0</v>
      </c>
      <c r="AA32" s="12">
        <v>0.5</v>
      </c>
      <c r="AB32" s="14">
        <f t="shared" si="11"/>
        <v>50</v>
      </c>
      <c r="AC32" s="2" t="s">
        <v>119</v>
      </c>
      <c r="AD32" s="6"/>
      <c r="AE32" s="2" t="s">
        <v>119</v>
      </c>
      <c r="AF32" s="6"/>
      <c r="AG32" s="2">
        <v>1</v>
      </c>
      <c r="AH32" s="6">
        <f t="shared" si="14"/>
        <v>0</v>
      </c>
      <c r="AI32" s="2">
        <v>1</v>
      </c>
      <c r="AJ32" s="6">
        <f t="shared" si="15"/>
        <v>0</v>
      </c>
      <c r="AK32" s="2">
        <v>1</v>
      </c>
      <c r="AL32" s="6">
        <f t="shared" si="16"/>
        <v>0</v>
      </c>
      <c r="AM32" s="12">
        <v>0</v>
      </c>
      <c r="AN32" s="14">
        <f t="shared" si="17"/>
        <v>100</v>
      </c>
      <c r="AO32" s="2">
        <v>1</v>
      </c>
      <c r="AP32" s="6">
        <f t="shared" si="18"/>
        <v>0</v>
      </c>
    </row>
    <row r="33" spans="1:42" s="4" customFormat="1" ht="13.2" x14ac:dyDescent="0.25">
      <c r="A33" s="8" t="s">
        <v>91</v>
      </c>
      <c r="B33" s="1" t="s">
        <v>92</v>
      </c>
      <c r="C33" s="16">
        <v>35</v>
      </c>
      <c r="D33" s="13">
        <v>70.669399999999996</v>
      </c>
      <c r="E33" s="2">
        <v>0.92800000000000005</v>
      </c>
      <c r="F33" s="6">
        <f t="shared" si="0"/>
        <v>7.1999999999999886</v>
      </c>
      <c r="G33" s="2">
        <v>0.77100000000000002</v>
      </c>
      <c r="H33" s="6">
        <f t="shared" si="1"/>
        <v>22.899999999999991</v>
      </c>
      <c r="I33" s="2">
        <v>0.8992</v>
      </c>
      <c r="J33" s="6">
        <f t="shared" si="2"/>
        <v>10.079999999999998</v>
      </c>
      <c r="K33" s="12">
        <v>0</v>
      </c>
      <c r="L33" s="14">
        <f t="shared" si="3"/>
        <v>100</v>
      </c>
      <c r="M33" s="12">
        <v>0.71679999999999999</v>
      </c>
      <c r="N33" s="14">
        <f t="shared" si="4"/>
        <v>28.320000000000007</v>
      </c>
      <c r="O33" s="2">
        <v>0.93330000000000002</v>
      </c>
      <c r="P33" s="6">
        <f t="shared" si="5"/>
        <v>6.6700000000000017</v>
      </c>
      <c r="Q33" s="2" t="s">
        <v>119</v>
      </c>
      <c r="R33" s="6"/>
      <c r="S33" s="12">
        <v>0</v>
      </c>
      <c r="T33" s="14">
        <f t="shared" si="7"/>
        <v>100</v>
      </c>
      <c r="U33" s="2">
        <v>0.99470000000000003</v>
      </c>
      <c r="V33" s="6">
        <f t="shared" si="8"/>
        <v>0.53000000000000114</v>
      </c>
      <c r="W33" s="2">
        <v>1</v>
      </c>
      <c r="X33" s="6">
        <f t="shared" si="9"/>
        <v>0</v>
      </c>
      <c r="Y33" s="2">
        <v>1</v>
      </c>
      <c r="Z33" s="6">
        <f t="shared" si="10"/>
        <v>0</v>
      </c>
      <c r="AA33" s="12">
        <v>0.5</v>
      </c>
      <c r="AB33" s="14">
        <f t="shared" si="11"/>
        <v>50</v>
      </c>
      <c r="AC33" s="2" t="s">
        <v>119</v>
      </c>
      <c r="AD33" s="6"/>
      <c r="AE33" s="2" t="s">
        <v>119</v>
      </c>
      <c r="AF33" s="6"/>
      <c r="AG33" s="12">
        <v>0</v>
      </c>
      <c r="AH33" s="14">
        <f t="shared" si="14"/>
        <v>100</v>
      </c>
      <c r="AI33" s="12">
        <v>0</v>
      </c>
      <c r="AJ33" s="14">
        <f t="shared" si="15"/>
        <v>100</v>
      </c>
      <c r="AK33" s="2">
        <v>1</v>
      </c>
      <c r="AL33" s="6">
        <f t="shared" si="16"/>
        <v>0</v>
      </c>
      <c r="AM33" s="2">
        <v>1</v>
      </c>
      <c r="AN33" s="6">
        <f t="shared" si="17"/>
        <v>0</v>
      </c>
      <c r="AO33" s="2">
        <v>1</v>
      </c>
      <c r="AP33" s="6">
        <f t="shared" si="18"/>
        <v>0</v>
      </c>
    </row>
    <row r="34" spans="1:42" s="4" customFormat="1" ht="14.25" customHeight="1" x14ac:dyDescent="0.25">
      <c r="A34" s="8" t="s">
        <v>93</v>
      </c>
      <c r="B34" s="1" t="s">
        <v>94</v>
      </c>
      <c r="C34" s="16">
        <v>21</v>
      </c>
      <c r="D34" s="13">
        <v>81.758499999999998</v>
      </c>
      <c r="E34" s="2">
        <v>0.90700000000000003</v>
      </c>
      <c r="F34" s="6">
        <f t="shared" si="0"/>
        <v>9.2999999999999972</v>
      </c>
      <c r="G34" s="12">
        <v>0</v>
      </c>
      <c r="H34" s="14">
        <f t="shared" si="1"/>
        <v>100</v>
      </c>
      <c r="I34" s="2">
        <v>1</v>
      </c>
      <c r="J34" s="6">
        <f t="shared" si="2"/>
        <v>0</v>
      </c>
      <c r="K34" s="12">
        <v>0</v>
      </c>
      <c r="L34" s="14">
        <f t="shared" si="3"/>
        <v>100</v>
      </c>
      <c r="M34" s="12">
        <v>0.66869999999999996</v>
      </c>
      <c r="N34" s="14">
        <f t="shared" si="4"/>
        <v>33.13000000000001</v>
      </c>
      <c r="O34" s="2">
        <v>1</v>
      </c>
      <c r="P34" s="6">
        <f t="shared" si="5"/>
        <v>0</v>
      </c>
      <c r="Q34" s="2" t="s">
        <v>119</v>
      </c>
      <c r="R34" s="6"/>
      <c r="S34" s="2">
        <v>0.78649999999999998</v>
      </c>
      <c r="T34" s="6">
        <f t="shared" si="7"/>
        <v>21.350000000000009</v>
      </c>
      <c r="U34" s="2">
        <v>0.9113</v>
      </c>
      <c r="V34" s="6">
        <f t="shared" si="8"/>
        <v>8.8700000000000045</v>
      </c>
      <c r="W34" s="2">
        <v>1</v>
      </c>
      <c r="X34" s="6">
        <f t="shared" si="9"/>
        <v>0</v>
      </c>
      <c r="Y34" s="2">
        <v>1</v>
      </c>
      <c r="Z34" s="6">
        <f t="shared" si="10"/>
        <v>0</v>
      </c>
      <c r="AA34" s="12">
        <v>0.5</v>
      </c>
      <c r="AB34" s="14">
        <f t="shared" si="11"/>
        <v>50</v>
      </c>
      <c r="AC34" s="2" t="s">
        <v>119</v>
      </c>
      <c r="AD34" s="6"/>
      <c r="AE34" s="2" t="s">
        <v>119</v>
      </c>
      <c r="AF34" s="6"/>
      <c r="AG34" s="2">
        <v>1</v>
      </c>
      <c r="AH34" s="6">
        <f t="shared" si="14"/>
        <v>0</v>
      </c>
      <c r="AI34" s="2">
        <v>1</v>
      </c>
      <c r="AJ34" s="6">
        <f t="shared" si="15"/>
        <v>0</v>
      </c>
      <c r="AK34" s="2">
        <v>1</v>
      </c>
      <c r="AL34" s="6">
        <f t="shared" si="16"/>
        <v>0</v>
      </c>
      <c r="AM34" s="9" t="s">
        <v>119</v>
      </c>
      <c r="AN34" s="6"/>
      <c r="AO34" s="2">
        <v>1</v>
      </c>
      <c r="AP34" s="6">
        <f t="shared" si="18"/>
        <v>0</v>
      </c>
    </row>
    <row r="35" spans="1:42" s="4" customFormat="1" ht="14.25" customHeight="1" x14ac:dyDescent="0.25">
      <c r="A35" s="8" t="s">
        <v>95</v>
      </c>
      <c r="B35" s="1" t="s">
        <v>96</v>
      </c>
      <c r="C35" s="16">
        <v>27</v>
      </c>
      <c r="D35" s="13">
        <v>80.1434</v>
      </c>
      <c r="E35" s="12">
        <v>0.16500000000000001</v>
      </c>
      <c r="F35" s="14">
        <f t="shared" si="0"/>
        <v>83.5</v>
      </c>
      <c r="G35" s="12">
        <v>0.59699999999999998</v>
      </c>
      <c r="H35" s="14">
        <f t="shared" si="1"/>
        <v>40.300000000000004</v>
      </c>
      <c r="I35" s="2">
        <v>1</v>
      </c>
      <c r="J35" s="6">
        <f t="shared" si="2"/>
        <v>0</v>
      </c>
      <c r="K35" s="2">
        <v>1</v>
      </c>
      <c r="L35" s="6">
        <f t="shared" si="3"/>
        <v>0</v>
      </c>
      <c r="M35" s="2">
        <v>0.77969999999999995</v>
      </c>
      <c r="N35" s="6">
        <f t="shared" si="4"/>
        <v>22.03</v>
      </c>
      <c r="O35" s="2">
        <v>0.97060000000000002</v>
      </c>
      <c r="P35" s="6">
        <f t="shared" si="5"/>
        <v>2.9399999999999977</v>
      </c>
      <c r="Q35" s="2" t="s">
        <v>119</v>
      </c>
      <c r="R35" s="6"/>
      <c r="S35" s="2" t="s">
        <v>119</v>
      </c>
      <c r="T35" s="6"/>
      <c r="U35" s="2">
        <v>0.77439999999999998</v>
      </c>
      <c r="V35" s="6">
        <f t="shared" si="8"/>
        <v>22.560000000000002</v>
      </c>
      <c r="W35" s="2">
        <v>1</v>
      </c>
      <c r="X35" s="6">
        <f t="shared" si="9"/>
        <v>0</v>
      </c>
      <c r="Y35" s="2">
        <v>1</v>
      </c>
      <c r="Z35" s="6">
        <f t="shared" si="10"/>
        <v>0</v>
      </c>
      <c r="AA35" s="12">
        <v>0.5</v>
      </c>
      <c r="AB35" s="14">
        <f t="shared" si="11"/>
        <v>50</v>
      </c>
      <c r="AC35" s="2" t="s">
        <v>119</v>
      </c>
      <c r="AD35" s="6"/>
      <c r="AE35" s="2" t="s">
        <v>119</v>
      </c>
      <c r="AF35" s="6"/>
      <c r="AG35" s="2">
        <v>1</v>
      </c>
      <c r="AH35" s="6">
        <f t="shared" si="14"/>
        <v>0</v>
      </c>
      <c r="AI35" s="12">
        <v>0</v>
      </c>
      <c r="AJ35" s="14">
        <f t="shared" si="15"/>
        <v>100</v>
      </c>
      <c r="AK35" s="12">
        <v>0.5</v>
      </c>
      <c r="AL35" s="14">
        <f t="shared" si="16"/>
        <v>50</v>
      </c>
      <c r="AM35" s="9" t="s">
        <v>119</v>
      </c>
      <c r="AN35" s="6"/>
      <c r="AO35" s="2">
        <v>1</v>
      </c>
      <c r="AP35" s="6">
        <f t="shared" si="18"/>
        <v>0</v>
      </c>
    </row>
    <row r="36" spans="1:42" s="4" customFormat="1" ht="14.25" customHeight="1" x14ac:dyDescent="0.25">
      <c r="A36" s="8" t="s">
        <v>97</v>
      </c>
      <c r="B36" s="1" t="s">
        <v>98</v>
      </c>
      <c r="C36" s="16">
        <v>18</v>
      </c>
      <c r="D36" s="13">
        <v>83.900700000000001</v>
      </c>
      <c r="E36" s="2">
        <v>0.96299999999999997</v>
      </c>
      <c r="F36" s="6">
        <f t="shared" si="0"/>
        <v>3.7000000000000028</v>
      </c>
      <c r="G36" s="12">
        <v>0.55900000000000005</v>
      </c>
      <c r="H36" s="14">
        <f t="shared" si="1"/>
        <v>44.099999999999994</v>
      </c>
      <c r="I36" s="2">
        <v>1</v>
      </c>
      <c r="J36" s="6">
        <f t="shared" si="2"/>
        <v>0</v>
      </c>
      <c r="K36" s="12">
        <v>0</v>
      </c>
      <c r="L36" s="14">
        <f t="shared" si="3"/>
        <v>100</v>
      </c>
      <c r="M36" s="12">
        <v>0.71889999999999998</v>
      </c>
      <c r="N36" s="14">
        <f t="shared" si="4"/>
        <v>28.11</v>
      </c>
      <c r="O36" s="12">
        <v>0</v>
      </c>
      <c r="P36" s="14">
        <f t="shared" si="5"/>
        <v>100</v>
      </c>
      <c r="Q36" s="2">
        <v>1</v>
      </c>
      <c r="R36" s="6">
        <f t="shared" si="6"/>
        <v>0</v>
      </c>
      <c r="S36" s="2" t="s">
        <v>119</v>
      </c>
      <c r="T36" s="6"/>
      <c r="U36" s="2">
        <v>1</v>
      </c>
      <c r="V36" s="6">
        <f t="shared" si="8"/>
        <v>0</v>
      </c>
      <c r="W36" s="2">
        <v>1</v>
      </c>
      <c r="X36" s="6">
        <f t="shared" si="9"/>
        <v>0</v>
      </c>
      <c r="Y36" s="2">
        <v>1</v>
      </c>
      <c r="Z36" s="6">
        <f t="shared" si="10"/>
        <v>0</v>
      </c>
      <c r="AA36" s="12">
        <v>0.5</v>
      </c>
      <c r="AB36" s="14">
        <f t="shared" si="11"/>
        <v>50</v>
      </c>
      <c r="AC36" s="2">
        <v>1</v>
      </c>
      <c r="AD36" s="6">
        <f t="shared" si="12"/>
        <v>0</v>
      </c>
      <c r="AE36" s="2" t="s">
        <v>119</v>
      </c>
      <c r="AF36" s="6"/>
      <c r="AG36" s="2">
        <v>1</v>
      </c>
      <c r="AH36" s="6">
        <f t="shared" si="14"/>
        <v>0</v>
      </c>
      <c r="AI36" s="2">
        <v>1</v>
      </c>
      <c r="AJ36" s="6">
        <f t="shared" si="15"/>
        <v>0</v>
      </c>
      <c r="AK36" s="2">
        <v>1</v>
      </c>
      <c r="AL36" s="6">
        <f t="shared" si="16"/>
        <v>0</v>
      </c>
      <c r="AM36" s="9" t="s">
        <v>119</v>
      </c>
      <c r="AN36" s="6"/>
      <c r="AO36" s="2">
        <v>1</v>
      </c>
      <c r="AP36" s="6">
        <f t="shared" si="18"/>
        <v>0</v>
      </c>
    </row>
    <row r="37" spans="1:42" s="4" customFormat="1" ht="14.25" customHeight="1" x14ac:dyDescent="0.25">
      <c r="A37" s="8" t="s">
        <v>99</v>
      </c>
      <c r="B37" s="1" t="s">
        <v>100</v>
      </c>
      <c r="C37" s="16">
        <v>4</v>
      </c>
      <c r="D37" s="13">
        <v>92.037499999999994</v>
      </c>
      <c r="E37" s="2">
        <v>0.93300000000000005</v>
      </c>
      <c r="F37" s="6">
        <f t="shared" si="0"/>
        <v>6.6999999999999886</v>
      </c>
      <c r="G37" s="12">
        <v>0.69899999999999995</v>
      </c>
      <c r="H37" s="14">
        <f t="shared" si="1"/>
        <v>30.100000000000009</v>
      </c>
      <c r="I37" s="2">
        <v>1</v>
      </c>
      <c r="J37" s="6">
        <f t="shared" si="2"/>
        <v>0</v>
      </c>
      <c r="K37" s="2">
        <v>1</v>
      </c>
      <c r="L37" s="6">
        <f t="shared" si="3"/>
        <v>0</v>
      </c>
      <c r="M37" s="2">
        <v>0.77749999999999997</v>
      </c>
      <c r="N37" s="6">
        <f t="shared" si="4"/>
        <v>22.25</v>
      </c>
      <c r="O37" s="2">
        <v>0.91669999999999996</v>
      </c>
      <c r="P37" s="6">
        <f t="shared" si="5"/>
        <v>8.3299999999999983</v>
      </c>
      <c r="Q37" s="2" t="s">
        <v>119</v>
      </c>
      <c r="R37" s="6"/>
      <c r="S37" s="2">
        <v>0.86609999999999998</v>
      </c>
      <c r="T37" s="6">
        <f t="shared" si="7"/>
        <v>13.39</v>
      </c>
      <c r="U37" s="2">
        <v>0.98029999999999995</v>
      </c>
      <c r="V37" s="6">
        <f t="shared" si="8"/>
        <v>1.9699999999999989</v>
      </c>
      <c r="W37" s="2">
        <v>1</v>
      </c>
      <c r="X37" s="6">
        <f t="shared" si="9"/>
        <v>0</v>
      </c>
      <c r="Y37" s="2">
        <v>1</v>
      </c>
      <c r="Z37" s="6">
        <f t="shared" si="10"/>
        <v>0</v>
      </c>
      <c r="AA37" s="12">
        <v>0.5</v>
      </c>
      <c r="AB37" s="14">
        <f t="shared" si="11"/>
        <v>50</v>
      </c>
      <c r="AC37" s="2" t="s">
        <v>119</v>
      </c>
      <c r="AD37" s="6"/>
      <c r="AE37" s="2" t="s">
        <v>119</v>
      </c>
      <c r="AF37" s="6"/>
      <c r="AG37" s="2">
        <v>1</v>
      </c>
      <c r="AH37" s="6">
        <f t="shared" si="14"/>
        <v>0</v>
      </c>
      <c r="AI37" s="2">
        <v>1</v>
      </c>
      <c r="AJ37" s="6">
        <f t="shared" si="15"/>
        <v>0</v>
      </c>
      <c r="AK37" s="2">
        <v>1</v>
      </c>
      <c r="AL37" s="6">
        <f t="shared" si="16"/>
        <v>0</v>
      </c>
      <c r="AM37" s="9" t="s">
        <v>119</v>
      </c>
      <c r="AN37" s="6"/>
      <c r="AO37" s="2">
        <v>1</v>
      </c>
      <c r="AP37" s="6">
        <f t="shared" si="18"/>
        <v>0</v>
      </c>
    </row>
    <row r="38" spans="1:42" s="4" customFormat="1" ht="15" customHeight="1" x14ac:dyDescent="0.25">
      <c r="A38" s="8" t="s">
        <v>101</v>
      </c>
      <c r="B38" s="1" t="s">
        <v>102</v>
      </c>
      <c r="C38" s="16">
        <v>17</v>
      </c>
      <c r="D38" s="13">
        <v>84.024900000000002</v>
      </c>
      <c r="E38" s="2">
        <v>0.93899999999999995</v>
      </c>
      <c r="F38" s="6">
        <f t="shared" si="0"/>
        <v>6.1000000000000085</v>
      </c>
      <c r="G38" s="2">
        <v>0.83399999999999996</v>
      </c>
      <c r="H38" s="6">
        <f t="shared" si="1"/>
        <v>16.600000000000009</v>
      </c>
      <c r="I38" s="2">
        <v>1</v>
      </c>
      <c r="J38" s="6">
        <f t="shared" si="2"/>
        <v>0</v>
      </c>
      <c r="K38" s="2">
        <v>1</v>
      </c>
      <c r="L38" s="6">
        <f t="shared" si="3"/>
        <v>0</v>
      </c>
      <c r="M38" s="12">
        <v>0</v>
      </c>
      <c r="N38" s="14">
        <f t="shared" si="4"/>
        <v>100</v>
      </c>
      <c r="O38" s="2">
        <v>0.92110000000000003</v>
      </c>
      <c r="P38" s="6">
        <f t="shared" si="5"/>
        <v>7.8900000000000006</v>
      </c>
      <c r="Q38" s="2">
        <v>1</v>
      </c>
      <c r="R38" s="6">
        <f t="shared" si="6"/>
        <v>0</v>
      </c>
      <c r="S38" s="2">
        <v>1</v>
      </c>
      <c r="T38" s="6">
        <f t="shared" si="7"/>
        <v>0</v>
      </c>
      <c r="U38" s="12">
        <v>0.69510000000000005</v>
      </c>
      <c r="V38" s="14">
        <f t="shared" si="8"/>
        <v>30.489999999999995</v>
      </c>
      <c r="W38" s="2">
        <v>1</v>
      </c>
      <c r="X38" s="6">
        <f t="shared" si="9"/>
        <v>0</v>
      </c>
      <c r="Y38" s="2">
        <v>1</v>
      </c>
      <c r="Z38" s="6">
        <f t="shared" si="10"/>
        <v>0</v>
      </c>
      <c r="AA38" s="12">
        <v>0.5</v>
      </c>
      <c r="AB38" s="14">
        <f t="shared" si="11"/>
        <v>50</v>
      </c>
      <c r="AC38" s="2" t="s">
        <v>119</v>
      </c>
      <c r="AD38" s="6"/>
      <c r="AE38" s="2" t="s">
        <v>119</v>
      </c>
      <c r="AF38" s="6"/>
      <c r="AG38" s="2">
        <v>1</v>
      </c>
      <c r="AH38" s="6">
        <f t="shared" si="14"/>
        <v>0</v>
      </c>
      <c r="AI38" s="12">
        <v>0</v>
      </c>
      <c r="AJ38" s="14">
        <f t="shared" si="15"/>
        <v>100</v>
      </c>
      <c r="AK38" s="12">
        <v>0.5</v>
      </c>
      <c r="AL38" s="14">
        <f t="shared" si="16"/>
        <v>50</v>
      </c>
      <c r="AM38" s="2">
        <v>1</v>
      </c>
      <c r="AN38" s="6">
        <f t="shared" si="17"/>
        <v>0</v>
      </c>
      <c r="AO38" s="2">
        <v>1</v>
      </c>
      <c r="AP38" s="6">
        <f t="shared" si="18"/>
        <v>0</v>
      </c>
    </row>
    <row r="39" spans="1:42" s="4" customFormat="1" ht="15" customHeight="1" x14ac:dyDescent="0.25">
      <c r="A39" s="8" t="s">
        <v>103</v>
      </c>
      <c r="B39" s="1" t="s">
        <v>104</v>
      </c>
      <c r="C39" s="16">
        <v>36</v>
      </c>
      <c r="D39" s="13">
        <v>70.597999999999999</v>
      </c>
      <c r="E39" s="12">
        <v>0.73599999999999999</v>
      </c>
      <c r="F39" s="14">
        <f t="shared" si="0"/>
        <v>26.400000000000006</v>
      </c>
      <c r="G39" s="12">
        <v>0</v>
      </c>
      <c r="H39" s="14">
        <f t="shared" si="1"/>
        <v>100</v>
      </c>
      <c r="I39" s="2">
        <v>0.97929999999999995</v>
      </c>
      <c r="J39" s="6">
        <f t="shared" si="2"/>
        <v>2.0700000000000074</v>
      </c>
      <c r="K39" s="12">
        <v>0</v>
      </c>
      <c r="L39" s="14">
        <f t="shared" si="3"/>
        <v>100</v>
      </c>
      <c r="M39" s="2">
        <v>0.88109999999999999</v>
      </c>
      <c r="N39" s="6">
        <f t="shared" si="4"/>
        <v>11.89</v>
      </c>
      <c r="O39" s="2">
        <v>1</v>
      </c>
      <c r="P39" s="6">
        <f t="shared" si="5"/>
        <v>0</v>
      </c>
      <c r="Q39" s="12">
        <v>0</v>
      </c>
      <c r="R39" s="14">
        <f t="shared" si="6"/>
        <v>100</v>
      </c>
      <c r="S39" s="12">
        <v>0</v>
      </c>
      <c r="T39" s="14">
        <f t="shared" si="7"/>
        <v>100</v>
      </c>
      <c r="U39" s="2">
        <v>0.87150000000000005</v>
      </c>
      <c r="V39" s="6">
        <f t="shared" si="8"/>
        <v>12.849999999999994</v>
      </c>
      <c r="W39" s="2">
        <v>1</v>
      </c>
      <c r="X39" s="6">
        <f t="shared" si="9"/>
        <v>0</v>
      </c>
      <c r="Y39" s="2">
        <v>1</v>
      </c>
      <c r="Z39" s="6">
        <f t="shared" si="10"/>
        <v>0</v>
      </c>
      <c r="AA39" s="12">
        <v>0.5</v>
      </c>
      <c r="AB39" s="14">
        <f t="shared" si="11"/>
        <v>50</v>
      </c>
      <c r="AC39" s="2" t="s">
        <v>119</v>
      </c>
      <c r="AD39" s="6"/>
      <c r="AE39" s="2" t="s">
        <v>119</v>
      </c>
      <c r="AF39" s="6"/>
      <c r="AG39" s="2">
        <v>1</v>
      </c>
      <c r="AH39" s="6">
        <f t="shared" si="14"/>
        <v>0</v>
      </c>
      <c r="AI39" s="12">
        <v>0</v>
      </c>
      <c r="AJ39" s="14">
        <f t="shared" si="15"/>
        <v>100</v>
      </c>
      <c r="AK39" s="2">
        <v>1</v>
      </c>
      <c r="AL39" s="6">
        <f t="shared" si="16"/>
        <v>0</v>
      </c>
      <c r="AM39" s="2">
        <v>1</v>
      </c>
      <c r="AN39" s="6">
        <f t="shared" si="17"/>
        <v>0</v>
      </c>
      <c r="AO39" s="2">
        <v>1</v>
      </c>
      <c r="AP39" s="6">
        <f t="shared" si="18"/>
        <v>0</v>
      </c>
    </row>
    <row r="40" spans="1:42" s="4" customFormat="1" ht="15.75" customHeight="1" x14ac:dyDescent="0.25">
      <c r="A40" s="8" t="s">
        <v>105</v>
      </c>
      <c r="B40" s="1" t="s">
        <v>106</v>
      </c>
      <c r="C40" s="16">
        <v>6</v>
      </c>
      <c r="D40" s="13">
        <v>89.908100000000005</v>
      </c>
      <c r="E40" s="2">
        <v>0.91</v>
      </c>
      <c r="F40" s="6">
        <f t="shared" si="0"/>
        <v>9</v>
      </c>
      <c r="G40" s="12">
        <v>0.55700000000000005</v>
      </c>
      <c r="H40" s="14">
        <f t="shared" si="1"/>
        <v>44.3</v>
      </c>
      <c r="I40" s="2">
        <v>1</v>
      </c>
      <c r="J40" s="6">
        <f t="shared" si="2"/>
        <v>0</v>
      </c>
      <c r="K40" s="2">
        <v>1</v>
      </c>
      <c r="L40" s="6">
        <f t="shared" si="3"/>
        <v>0</v>
      </c>
      <c r="M40" s="2">
        <v>0.90610000000000002</v>
      </c>
      <c r="N40" s="6">
        <f t="shared" si="4"/>
        <v>9.39</v>
      </c>
      <c r="O40" s="12">
        <v>0</v>
      </c>
      <c r="P40" s="14">
        <f t="shared" si="5"/>
        <v>100</v>
      </c>
      <c r="Q40" s="2">
        <v>1</v>
      </c>
      <c r="R40" s="6">
        <f t="shared" si="6"/>
        <v>0</v>
      </c>
      <c r="S40" s="2">
        <v>0.92779999999999996</v>
      </c>
      <c r="T40" s="6">
        <f t="shared" si="7"/>
        <v>7.2199999999999989</v>
      </c>
      <c r="U40" s="2">
        <v>0.97650000000000003</v>
      </c>
      <c r="V40" s="6">
        <f t="shared" si="8"/>
        <v>2.3499999999999943</v>
      </c>
      <c r="W40" s="2">
        <v>1</v>
      </c>
      <c r="X40" s="6">
        <f t="shared" si="9"/>
        <v>0</v>
      </c>
      <c r="Y40" s="2">
        <v>1</v>
      </c>
      <c r="Z40" s="6">
        <f t="shared" si="10"/>
        <v>0</v>
      </c>
      <c r="AA40" s="12">
        <v>0.5</v>
      </c>
      <c r="AB40" s="14">
        <f t="shared" si="11"/>
        <v>50</v>
      </c>
      <c r="AC40" s="2">
        <v>1</v>
      </c>
      <c r="AD40" s="6">
        <f t="shared" si="12"/>
        <v>0</v>
      </c>
      <c r="AE40" s="2" t="s">
        <v>119</v>
      </c>
      <c r="AF40" s="6"/>
      <c r="AG40" s="2">
        <v>1</v>
      </c>
      <c r="AH40" s="6">
        <f t="shared" si="14"/>
        <v>0</v>
      </c>
      <c r="AI40" s="2">
        <v>1</v>
      </c>
      <c r="AJ40" s="6">
        <f t="shared" si="15"/>
        <v>0</v>
      </c>
      <c r="AK40" s="2">
        <v>1</v>
      </c>
      <c r="AL40" s="6">
        <f t="shared" si="16"/>
        <v>0</v>
      </c>
      <c r="AM40" s="2">
        <v>1</v>
      </c>
      <c r="AN40" s="6">
        <f t="shared" si="17"/>
        <v>0</v>
      </c>
      <c r="AO40" s="2">
        <v>1</v>
      </c>
      <c r="AP40" s="6">
        <f t="shared" si="18"/>
        <v>0</v>
      </c>
    </row>
    <row r="41" spans="1:42" s="4" customFormat="1" ht="16.5" customHeight="1" x14ac:dyDescent="0.25">
      <c r="A41" s="8" t="s">
        <v>107</v>
      </c>
      <c r="B41" s="1" t="s">
        <v>108</v>
      </c>
      <c r="C41" s="16">
        <v>31</v>
      </c>
      <c r="D41" s="13">
        <v>75.765000000000001</v>
      </c>
      <c r="E41" s="12">
        <v>0.64800000000000002</v>
      </c>
      <c r="F41" s="14">
        <f t="shared" si="0"/>
        <v>35.200000000000003</v>
      </c>
      <c r="G41" s="12">
        <v>0</v>
      </c>
      <c r="H41" s="14">
        <f t="shared" si="1"/>
        <v>100</v>
      </c>
      <c r="I41" s="12">
        <v>0.21160000000000001</v>
      </c>
      <c r="J41" s="14">
        <f t="shared" si="2"/>
        <v>78.84</v>
      </c>
      <c r="K41" s="12">
        <v>0</v>
      </c>
      <c r="L41" s="14">
        <f t="shared" si="3"/>
        <v>100</v>
      </c>
      <c r="M41" s="2">
        <v>0.84060000000000001</v>
      </c>
      <c r="N41" s="6">
        <f t="shared" si="4"/>
        <v>15.939999999999998</v>
      </c>
      <c r="O41" s="2">
        <v>0.94740000000000002</v>
      </c>
      <c r="P41" s="6">
        <f t="shared" si="5"/>
        <v>5.2599999999999909</v>
      </c>
      <c r="Q41" s="2">
        <v>1</v>
      </c>
      <c r="R41" s="6">
        <f t="shared" si="6"/>
        <v>0</v>
      </c>
      <c r="S41" s="2" t="s">
        <v>119</v>
      </c>
      <c r="T41" s="6"/>
      <c r="U41" s="2">
        <v>0.98119999999999996</v>
      </c>
      <c r="V41" s="6">
        <f t="shared" si="8"/>
        <v>1.8800000000000097</v>
      </c>
      <c r="W41" s="2">
        <v>1</v>
      </c>
      <c r="X41" s="6">
        <f t="shared" si="9"/>
        <v>0</v>
      </c>
      <c r="Y41" s="2">
        <v>1</v>
      </c>
      <c r="Z41" s="6">
        <f t="shared" si="10"/>
        <v>0</v>
      </c>
      <c r="AA41" s="12">
        <v>0.5</v>
      </c>
      <c r="AB41" s="14">
        <f t="shared" si="11"/>
        <v>50</v>
      </c>
      <c r="AC41" s="2" t="s">
        <v>119</v>
      </c>
      <c r="AD41" s="6"/>
      <c r="AE41" s="2" t="s">
        <v>119</v>
      </c>
      <c r="AF41" s="6"/>
      <c r="AG41" s="2">
        <v>1</v>
      </c>
      <c r="AH41" s="6">
        <f t="shared" si="14"/>
        <v>0</v>
      </c>
      <c r="AI41" s="12">
        <v>0</v>
      </c>
      <c r="AJ41" s="14">
        <f t="shared" si="15"/>
        <v>100</v>
      </c>
      <c r="AK41" s="2">
        <v>1</v>
      </c>
      <c r="AL41" s="6">
        <f t="shared" si="16"/>
        <v>0</v>
      </c>
      <c r="AM41" s="2">
        <v>1</v>
      </c>
      <c r="AN41" s="6">
        <f t="shared" si="17"/>
        <v>0</v>
      </c>
      <c r="AO41" s="2">
        <v>1</v>
      </c>
      <c r="AP41" s="6">
        <f t="shared" si="18"/>
        <v>0</v>
      </c>
    </row>
    <row r="42" spans="1:42" s="4" customFormat="1" ht="17.25" customHeight="1" x14ac:dyDescent="0.25">
      <c r="A42" s="8" t="s">
        <v>109</v>
      </c>
      <c r="B42" s="1" t="s">
        <v>110</v>
      </c>
      <c r="C42" s="16">
        <v>13</v>
      </c>
      <c r="D42" s="13">
        <v>84.875299999999996</v>
      </c>
      <c r="E42" s="2">
        <v>0.90500000000000003</v>
      </c>
      <c r="F42" s="6">
        <f t="shared" si="0"/>
        <v>9.5</v>
      </c>
      <c r="G42" s="12">
        <v>0.72399999999999998</v>
      </c>
      <c r="H42" s="14">
        <f t="shared" si="1"/>
        <v>27.600000000000009</v>
      </c>
      <c r="I42" s="2">
        <v>1</v>
      </c>
      <c r="J42" s="6">
        <f t="shared" si="2"/>
        <v>0</v>
      </c>
      <c r="K42" s="2">
        <v>1</v>
      </c>
      <c r="L42" s="6">
        <f t="shared" si="3"/>
        <v>0</v>
      </c>
      <c r="M42" s="2">
        <v>0.75870000000000004</v>
      </c>
      <c r="N42" s="6">
        <f t="shared" si="4"/>
        <v>24.129999999999995</v>
      </c>
      <c r="O42" s="2">
        <v>0.93330000000000002</v>
      </c>
      <c r="P42" s="6">
        <f t="shared" si="5"/>
        <v>6.6700000000000017</v>
      </c>
      <c r="Q42" s="2">
        <v>1</v>
      </c>
      <c r="R42" s="6">
        <f t="shared" si="6"/>
        <v>0</v>
      </c>
      <c r="S42" s="2" t="s">
        <v>119</v>
      </c>
      <c r="T42" s="6"/>
      <c r="U42" s="2">
        <v>1</v>
      </c>
      <c r="V42" s="6">
        <f t="shared" si="8"/>
        <v>0</v>
      </c>
      <c r="W42" s="2">
        <v>1</v>
      </c>
      <c r="X42" s="6">
        <f t="shared" si="9"/>
        <v>0</v>
      </c>
      <c r="Y42" s="2">
        <v>1</v>
      </c>
      <c r="Z42" s="6">
        <f t="shared" si="10"/>
        <v>0</v>
      </c>
      <c r="AA42" s="12">
        <v>0.5</v>
      </c>
      <c r="AB42" s="14">
        <f t="shared" si="11"/>
        <v>50</v>
      </c>
      <c r="AC42" s="2" t="s">
        <v>119</v>
      </c>
      <c r="AD42" s="6"/>
      <c r="AE42" s="2" t="s">
        <v>119</v>
      </c>
      <c r="AF42" s="6"/>
      <c r="AG42" s="12">
        <v>0</v>
      </c>
      <c r="AH42" s="14">
        <f t="shared" si="14"/>
        <v>100</v>
      </c>
      <c r="AI42" s="2">
        <v>1</v>
      </c>
      <c r="AJ42" s="6">
        <f t="shared" si="15"/>
        <v>0</v>
      </c>
      <c r="AK42" s="2">
        <v>1</v>
      </c>
      <c r="AL42" s="6">
        <f t="shared" si="16"/>
        <v>0</v>
      </c>
      <c r="AM42" s="2">
        <v>1</v>
      </c>
      <c r="AN42" s="6">
        <f t="shared" si="17"/>
        <v>0</v>
      </c>
      <c r="AO42" s="2">
        <v>1</v>
      </c>
      <c r="AP42" s="6">
        <f t="shared" si="18"/>
        <v>0</v>
      </c>
    </row>
    <row r="43" spans="1:42" s="4" customFormat="1" ht="15" customHeight="1" x14ac:dyDescent="0.25">
      <c r="A43" s="8" t="s">
        <v>111</v>
      </c>
      <c r="B43" s="1" t="s">
        <v>112</v>
      </c>
      <c r="C43" s="16">
        <v>9</v>
      </c>
      <c r="D43" s="13">
        <v>87.915300000000002</v>
      </c>
      <c r="E43" s="2">
        <v>0.754</v>
      </c>
      <c r="F43" s="6">
        <f t="shared" si="0"/>
        <v>24.599999999999994</v>
      </c>
      <c r="G43" s="12">
        <v>0.70199999999999996</v>
      </c>
      <c r="H43" s="14">
        <f t="shared" si="1"/>
        <v>29.800000000000011</v>
      </c>
      <c r="I43" s="2">
        <v>0.94020000000000004</v>
      </c>
      <c r="J43" s="6">
        <f t="shared" si="2"/>
        <v>5.9799999999999898</v>
      </c>
      <c r="K43" s="2">
        <v>1</v>
      </c>
      <c r="L43" s="6">
        <f t="shared" si="3"/>
        <v>0</v>
      </c>
      <c r="M43" s="2">
        <v>0.75900000000000001</v>
      </c>
      <c r="N43" s="6">
        <f t="shared" si="4"/>
        <v>24.099999999999994</v>
      </c>
      <c r="O43" s="2">
        <v>1</v>
      </c>
      <c r="P43" s="6">
        <f t="shared" si="5"/>
        <v>0</v>
      </c>
      <c r="Q43" s="2" t="s">
        <v>119</v>
      </c>
      <c r="R43" s="6"/>
      <c r="S43" s="2" t="s">
        <v>119</v>
      </c>
      <c r="T43" s="6"/>
      <c r="U43" s="2">
        <v>0.90110000000000001</v>
      </c>
      <c r="V43" s="6">
        <f t="shared" si="8"/>
        <v>9.89</v>
      </c>
      <c r="W43" s="2">
        <v>1</v>
      </c>
      <c r="X43" s="6">
        <f t="shared" si="9"/>
        <v>0</v>
      </c>
      <c r="Y43" s="2">
        <v>1</v>
      </c>
      <c r="Z43" s="6">
        <f t="shared" si="10"/>
        <v>0</v>
      </c>
      <c r="AA43" s="12">
        <v>0.5</v>
      </c>
      <c r="AB43" s="14">
        <f t="shared" si="11"/>
        <v>50</v>
      </c>
      <c r="AC43" s="2" t="s">
        <v>119</v>
      </c>
      <c r="AD43" s="6"/>
      <c r="AE43" s="2" t="s">
        <v>119</v>
      </c>
      <c r="AF43" s="6"/>
      <c r="AG43" s="2">
        <v>1</v>
      </c>
      <c r="AH43" s="6">
        <f t="shared" si="14"/>
        <v>0</v>
      </c>
      <c r="AI43" s="12">
        <v>0</v>
      </c>
      <c r="AJ43" s="14">
        <f t="shared" si="15"/>
        <v>100</v>
      </c>
      <c r="AK43" s="2">
        <v>1</v>
      </c>
      <c r="AL43" s="6">
        <f t="shared" si="16"/>
        <v>0</v>
      </c>
      <c r="AM43" s="9" t="s">
        <v>119</v>
      </c>
      <c r="AN43" s="6"/>
      <c r="AO43" s="2">
        <v>1</v>
      </c>
      <c r="AP43" s="6">
        <f t="shared" si="18"/>
        <v>0</v>
      </c>
    </row>
    <row r="52" spans="7:7" x14ac:dyDescent="0.3">
      <c r="G52" s="15"/>
    </row>
  </sheetData>
  <autoFilter ref="A6:AP43"/>
  <mergeCells count="28">
    <mergeCell ref="A1:AP1"/>
    <mergeCell ref="D3:D6"/>
    <mergeCell ref="C3:C6"/>
    <mergeCell ref="AI3:AJ3"/>
    <mergeCell ref="AM3:AN3"/>
    <mergeCell ref="A3:A6"/>
    <mergeCell ref="B3:B6"/>
    <mergeCell ref="AA4:AB4"/>
    <mergeCell ref="AC4:AD4"/>
    <mergeCell ref="AE4:AF4"/>
    <mergeCell ref="AG4:AH4"/>
    <mergeCell ref="E3:Z3"/>
    <mergeCell ref="M4:N4"/>
    <mergeCell ref="K4:L4"/>
    <mergeCell ref="AM4:AN4"/>
    <mergeCell ref="U4:V4"/>
    <mergeCell ref="I4:J4"/>
    <mergeCell ref="G4:H4"/>
    <mergeCell ref="E4:F4"/>
    <mergeCell ref="AO3:AP4"/>
    <mergeCell ref="S4:T4"/>
    <mergeCell ref="Q4:R4"/>
    <mergeCell ref="O4:P4"/>
    <mergeCell ref="W4:X4"/>
    <mergeCell ref="AI4:AJ4"/>
    <mergeCell ref="Y4:Z4"/>
    <mergeCell ref="AK3:AL4"/>
    <mergeCell ref="AA3:AH3"/>
  </mergeCells>
  <pageMargins left="0" right="0" top="0.35433070866141736" bottom="0.35433070866141736" header="0.31496062992125984" footer="0.31496062992125984"/>
  <pageSetup paperSize="9" scale="69" fitToWidth="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
  <sheetViews>
    <sheetView zoomScale="90" zoomScaleNormal="90" workbookViewId="0">
      <pane xSplit="2" ySplit="6" topLeftCell="C7" activePane="bottomRight" state="frozen"/>
      <selection pane="topRight" activeCell="C1" sqref="C1"/>
      <selection pane="bottomLeft" activeCell="A7" sqref="A7"/>
      <selection pane="bottomRight" activeCell="E9" sqref="E9"/>
    </sheetView>
  </sheetViews>
  <sheetFormatPr defaultColWidth="9.109375" defaultRowHeight="14.4" x14ac:dyDescent="0.3"/>
  <cols>
    <col min="1" max="1" width="5" style="17" customWidth="1"/>
    <col min="2" max="2" width="28.88671875" style="17" customWidth="1"/>
    <col min="3" max="3" width="7.5546875" style="17" customWidth="1"/>
    <col min="4" max="4" width="9" style="17" customWidth="1"/>
    <col min="5" max="5" width="10.88671875" style="17" customWidth="1"/>
    <col min="6" max="6" width="12" style="17" customWidth="1"/>
    <col min="7" max="7" width="10" style="17" customWidth="1"/>
    <col min="8" max="8" width="12.109375" style="17" customWidth="1"/>
    <col min="9" max="9" width="10.5546875" style="17" customWidth="1"/>
    <col min="10" max="10" width="11.44140625" style="17" customWidth="1"/>
    <col min="11" max="11" width="10.6640625" style="17" customWidth="1"/>
    <col min="12" max="12" width="12.33203125" style="17" customWidth="1"/>
    <col min="13" max="13" width="11" style="17" customWidth="1"/>
    <col min="14" max="14" width="13.109375" style="17" customWidth="1"/>
    <col min="15" max="15" width="12.88671875" style="17" customWidth="1"/>
    <col min="16" max="16" width="12.44140625" style="17" customWidth="1"/>
    <col min="17" max="17" width="11.33203125" style="17" customWidth="1"/>
    <col min="18" max="18" width="12.88671875" style="17" customWidth="1"/>
    <col min="19" max="19" width="10.44140625" style="17" customWidth="1"/>
    <col min="20" max="20" width="12.5546875" style="17" customWidth="1"/>
    <col min="21" max="21" width="11.33203125" style="17" customWidth="1"/>
    <col min="22" max="22" width="11.88671875" style="17" customWidth="1"/>
    <col min="23" max="23" width="13.33203125" style="17" customWidth="1"/>
    <col min="24" max="24" width="12.33203125" style="17" customWidth="1"/>
    <col min="25" max="25" width="13.109375" style="17" customWidth="1"/>
    <col min="26" max="26" width="12.6640625" style="17" customWidth="1"/>
    <col min="27" max="27" width="10.33203125" style="17" customWidth="1"/>
    <col min="28" max="28" width="11.5546875" style="17" customWidth="1"/>
    <col min="29" max="29" width="13.109375" style="17" customWidth="1"/>
    <col min="30" max="30" width="12.5546875" style="17" customWidth="1"/>
    <col min="31" max="31" width="13" style="17" customWidth="1"/>
    <col min="32" max="32" width="12.88671875" style="17" customWidth="1"/>
    <col min="33" max="33" width="10.5546875" style="17" customWidth="1"/>
    <col min="34" max="34" width="12" style="17" customWidth="1"/>
    <col min="35" max="35" width="11.109375" style="17" customWidth="1"/>
    <col min="36" max="36" width="12.6640625" style="17" customWidth="1"/>
    <col min="37" max="37" width="11.109375" style="17" customWidth="1"/>
    <col min="38" max="38" width="12.88671875" style="17" customWidth="1"/>
    <col min="39" max="39" width="11.109375" style="17" customWidth="1"/>
    <col min="40" max="40" width="13" style="17" customWidth="1"/>
    <col min="41" max="41" width="11.109375" style="17" customWidth="1"/>
    <col min="42" max="42" width="12.44140625" style="17" customWidth="1"/>
    <col min="43" max="43" width="13" style="17" customWidth="1"/>
    <col min="44" max="44" width="13.44140625" style="17" customWidth="1"/>
    <col min="45" max="45" width="10.33203125" style="17" customWidth="1"/>
    <col min="46" max="46" width="13.5546875" style="17" customWidth="1"/>
    <col min="47" max="16384" width="9.109375" style="17"/>
  </cols>
  <sheetData>
    <row r="1" spans="1:46" s="4" customFormat="1" ht="14.25" customHeight="1" x14ac:dyDescent="0.25">
      <c r="A1" s="189" t="s">
        <v>206</v>
      </c>
      <c r="B1" s="189"/>
      <c r="C1" s="189"/>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row>
    <row r="2" spans="1:46" s="4" customFormat="1" ht="12.75" x14ac:dyDescent="0.2"/>
    <row r="3" spans="1:46" s="71" customFormat="1" ht="26.25" customHeight="1" x14ac:dyDescent="0.25">
      <c r="A3" s="204" t="s">
        <v>37</v>
      </c>
      <c r="B3" s="207" t="s">
        <v>120</v>
      </c>
      <c r="C3" s="207" t="s">
        <v>122</v>
      </c>
      <c r="D3" s="207" t="s">
        <v>121</v>
      </c>
      <c r="E3" s="197" t="s">
        <v>186</v>
      </c>
      <c r="F3" s="210"/>
      <c r="G3" s="210"/>
      <c r="H3" s="210"/>
      <c r="I3" s="210"/>
      <c r="J3" s="210"/>
      <c r="K3" s="210"/>
      <c r="L3" s="210"/>
      <c r="M3" s="210"/>
      <c r="N3" s="210"/>
      <c r="O3" s="210"/>
      <c r="P3" s="210"/>
      <c r="Q3" s="210"/>
      <c r="R3" s="210"/>
      <c r="S3" s="210"/>
      <c r="T3" s="210"/>
      <c r="U3" s="210"/>
      <c r="V3" s="198"/>
      <c r="W3" s="197" t="s">
        <v>184</v>
      </c>
      <c r="X3" s="210"/>
      <c r="Y3" s="210"/>
      <c r="Z3" s="210"/>
      <c r="AA3" s="210"/>
      <c r="AB3" s="198"/>
      <c r="AC3" s="200" t="s">
        <v>0</v>
      </c>
      <c r="AD3" s="201"/>
      <c r="AE3" s="201"/>
      <c r="AF3" s="201"/>
      <c r="AG3" s="200" t="s">
        <v>147</v>
      </c>
      <c r="AH3" s="211"/>
      <c r="AI3" s="200" t="s">
        <v>2</v>
      </c>
      <c r="AJ3" s="201"/>
      <c r="AK3" s="201"/>
      <c r="AL3" s="201"/>
      <c r="AM3" s="201"/>
      <c r="AN3" s="201"/>
      <c r="AO3" s="201"/>
      <c r="AP3" s="201"/>
      <c r="AQ3" s="201"/>
      <c r="AR3" s="211"/>
      <c r="AS3" s="200" t="s">
        <v>118</v>
      </c>
      <c r="AT3" s="216"/>
    </row>
    <row r="4" spans="1:46" s="71" customFormat="1" ht="154.5" customHeight="1" x14ac:dyDescent="0.25">
      <c r="A4" s="205"/>
      <c r="B4" s="208"/>
      <c r="C4" s="208"/>
      <c r="D4" s="208"/>
      <c r="E4" s="197" t="s">
        <v>3</v>
      </c>
      <c r="F4" s="198"/>
      <c r="G4" s="197" t="s">
        <v>4</v>
      </c>
      <c r="H4" s="198"/>
      <c r="I4" s="197" t="s">
        <v>114</v>
      </c>
      <c r="J4" s="198"/>
      <c r="K4" s="197" t="s">
        <v>140</v>
      </c>
      <c r="L4" s="198"/>
      <c r="M4" s="197" t="s">
        <v>141</v>
      </c>
      <c r="N4" s="198"/>
      <c r="O4" s="197" t="s">
        <v>142</v>
      </c>
      <c r="P4" s="198"/>
      <c r="Q4" s="197" t="s">
        <v>10</v>
      </c>
      <c r="R4" s="198"/>
      <c r="S4" s="197" t="s">
        <v>11</v>
      </c>
      <c r="T4" s="198"/>
      <c r="U4" s="197" t="s">
        <v>143</v>
      </c>
      <c r="V4" s="198"/>
      <c r="W4" s="197" t="s">
        <v>144</v>
      </c>
      <c r="X4" s="198"/>
      <c r="Y4" s="197" t="s">
        <v>146</v>
      </c>
      <c r="Z4" s="198"/>
      <c r="AA4" s="197" t="s">
        <v>145</v>
      </c>
      <c r="AB4" s="198"/>
      <c r="AC4" s="202" t="s">
        <v>162</v>
      </c>
      <c r="AD4" s="203"/>
      <c r="AE4" s="199" t="s">
        <v>17</v>
      </c>
      <c r="AF4" s="199"/>
      <c r="AG4" s="212"/>
      <c r="AH4" s="213"/>
      <c r="AI4" s="214" t="s">
        <v>149</v>
      </c>
      <c r="AJ4" s="215"/>
      <c r="AK4" s="214" t="s">
        <v>153</v>
      </c>
      <c r="AL4" s="215"/>
      <c r="AM4" s="214" t="s">
        <v>154</v>
      </c>
      <c r="AN4" s="215"/>
      <c r="AO4" s="214" t="s">
        <v>155</v>
      </c>
      <c r="AP4" s="215"/>
      <c r="AQ4" s="197" t="s">
        <v>156</v>
      </c>
      <c r="AR4" s="198"/>
      <c r="AS4" s="212"/>
      <c r="AT4" s="217"/>
    </row>
    <row r="5" spans="1:46" s="74" customFormat="1" ht="13.2" x14ac:dyDescent="0.25">
      <c r="A5" s="205"/>
      <c r="B5" s="208"/>
      <c r="C5" s="208"/>
      <c r="D5" s="208"/>
      <c r="E5" s="72" t="s">
        <v>18</v>
      </c>
      <c r="F5" s="72" t="s">
        <v>18</v>
      </c>
      <c r="G5" s="72" t="s">
        <v>19</v>
      </c>
      <c r="H5" s="72" t="s">
        <v>19</v>
      </c>
      <c r="I5" s="72" t="s">
        <v>20</v>
      </c>
      <c r="J5" s="72" t="s">
        <v>20</v>
      </c>
      <c r="K5" s="72" t="s">
        <v>21</v>
      </c>
      <c r="L5" s="72" t="s">
        <v>21</v>
      </c>
      <c r="M5" s="72" t="s">
        <v>22</v>
      </c>
      <c r="N5" s="72" t="s">
        <v>22</v>
      </c>
      <c r="O5" s="72" t="s">
        <v>23</v>
      </c>
      <c r="P5" s="72" t="s">
        <v>23</v>
      </c>
      <c r="Q5" s="72" t="s">
        <v>24</v>
      </c>
      <c r="R5" s="72" t="s">
        <v>24</v>
      </c>
      <c r="S5" s="72" t="s">
        <v>25</v>
      </c>
      <c r="T5" s="72" t="s">
        <v>25</v>
      </c>
      <c r="U5" s="72" t="s">
        <v>157</v>
      </c>
      <c r="V5" s="72" t="s">
        <v>157</v>
      </c>
      <c r="W5" s="72" t="s">
        <v>29</v>
      </c>
      <c r="X5" s="72" t="s">
        <v>29</v>
      </c>
      <c r="Y5" s="72" t="s">
        <v>30</v>
      </c>
      <c r="Z5" s="72" t="s">
        <v>30</v>
      </c>
      <c r="AA5" s="72" t="s">
        <v>31</v>
      </c>
      <c r="AB5" s="72" t="s">
        <v>31</v>
      </c>
      <c r="AC5" s="73" t="s">
        <v>185</v>
      </c>
      <c r="AD5" s="73" t="s">
        <v>185</v>
      </c>
      <c r="AE5" s="73" t="s">
        <v>33</v>
      </c>
      <c r="AF5" s="73" t="s">
        <v>33</v>
      </c>
      <c r="AG5" s="72" t="s">
        <v>34</v>
      </c>
      <c r="AH5" s="72" t="s">
        <v>34</v>
      </c>
      <c r="AI5" s="73" t="s">
        <v>148</v>
      </c>
      <c r="AJ5" s="73" t="s">
        <v>148</v>
      </c>
      <c r="AK5" s="73" t="s">
        <v>150</v>
      </c>
      <c r="AL5" s="73" t="s">
        <v>150</v>
      </c>
      <c r="AM5" s="73" t="s">
        <v>151</v>
      </c>
      <c r="AN5" s="73" t="s">
        <v>151</v>
      </c>
      <c r="AO5" s="73" t="s">
        <v>35</v>
      </c>
      <c r="AP5" s="73" t="s">
        <v>35</v>
      </c>
      <c r="AQ5" s="72" t="s">
        <v>152</v>
      </c>
      <c r="AR5" s="72" t="s">
        <v>152</v>
      </c>
      <c r="AS5" s="72" t="s">
        <v>36</v>
      </c>
      <c r="AT5" s="72" t="s">
        <v>36</v>
      </c>
    </row>
    <row r="6" spans="1:46" s="71" customFormat="1" ht="38.25" customHeight="1" x14ac:dyDescent="0.25">
      <c r="A6" s="206"/>
      <c r="B6" s="206"/>
      <c r="C6" s="209"/>
      <c r="D6" s="209"/>
      <c r="E6" s="75" t="s">
        <v>38</v>
      </c>
      <c r="F6" s="75" t="s">
        <v>113</v>
      </c>
      <c r="G6" s="75" t="s">
        <v>38</v>
      </c>
      <c r="H6" s="75" t="s">
        <v>113</v>
      </c>
      <c r="I6" s="75" t="s">
        <v>38</v>
      </c>
      <c r="J6" s="75" t="s">
        <v>113</v>
      </c>
      <c r="K6" s="75" t="s">
        <v>38</v>
      </c>
      <c r="L6" s="75" t="s">
        <v>113</v>
      </c>
      <c r="M6" s="75" t="s">
        <v>38</v>
      </c>
      <c r="N6" s="75" t="s">
        <v>113</v>
      </c>
      <c r="O6" s="75" t="s">
        <v>38</v>
      </c>
      <c r="P6" s="75" t="s">
        <v>113</v>
      </c>
      <c r="Q6" s="75" t="s">
        <v>38</v>
      </c>
      <c r="R6" s="75" t="s">
        <v>113</v>
      </c>
      <c r="S6" s="75" t="s">
        <v>38</v>
      </c>
      <c r="T6" s="75" t="s">
        <v>113</v>
      </c>
      <c r="U6" s="75" t="s">
        <v>38</v>
      </c>
      <c r="V6" s="75" t="s">
        <v>113</v>
      </c>
      <c r="W6" s="75" t="s">
        <v>38</v>
      </c>
      <c r="X6" s="75" t="s">
        <v>113</v>
      </c>
      <c r="Y6" s="75" t="s">
        <v>38</v>
      </c>
      <c r="Z6" s="75" t="s">
        <v>113</v>
      </c>
      <c r="AA6" s="75" t="s">
        <v>38</v>
      </c>
      <c r="AB6" s="75" t="s">
        <v>113</v>
      </c>
      <c r="AC6" s="75" t="s">
        <v>38</v>
      </c>
      <c r="AD6" s="75" t="s">
        <v>113</v>
      </c>
      <c r="AE6" s="75" t="s">
        <v>38</v>
      </c>
      <c r="AF6" s="75" t="s">
        <v>113</v>
      </c>
      <c r="AG6" s="75" t="s">
        <v>38</v>
      </c>
      <c r="AH6" s="75" t="s">
        <v>113</v>
      </c>
      <c r="AI6" s="75" t="s">
        <v>38</v>
      </c>
      <c r="AJ6" s="75" t="s">
        <v>113</v>
      </c>
      <c r="AK6" s="75" t="s">
        <v>38</v>
      </c>
      <c r="AL6" s="75" t="s">
        <v>113</v>
      </c>
      <c r="AM6" s="75" t="s">
        <v>38</v>
      </c>
      <c r="AN6" s="75" t="s">
        <v>113</v>
      </c>
      <c r="AO6" s="75" t="s">
        <v>38</v>
      </c>
      <c r="AP6" s="75" t="s">
        <v>113</v>
      </c>
      <c r="AQ6" s="75" t="s">
        <v>38</v>
      </c>
      <c r="AR6" s="75" t="s">
        <v>113</v>
      </c>
      <c r="AS6" s="75" t="s">
        <v>38</v>
      </c>
      <c r="AT6" s="75" t="s">
        <v>113</v>
      </c>
    </row>
    <row r="7" spans="1:46" s="71" customFormat="1" ht="26.4" x14ac:dyDescent="0.25">
      <c r="A7" s="73" t="s">
        <v>124</v>
      </c>
      <c r="B7" s="76" t="s">
        <v>132</v>
      </c>
      <c r="C7" s="77">
        <v>4</v>
      </c>
      <c r="D7" s="78">
        <f>'расчеты 2020 ФУМО'!D10</f>
        <v>82.377325363787989</v>
      </c>
      <c r="E7" s="35">
        <f>'расчеты 2020 ФУМО'!F10</f>
        <v>0.87029328633409897</v>
      </c>
      <c r="F7" s="79">
        <f>100-(E7*100)</f>
        <v>12.970671366590096</v>
      </c>
      <c r="G7" s="35">
        <f>'расчеты 2020 ФУМО'!L10</f>
        <v>1</v>
      </c>
      <c r="H7" s="79">
        <f>100-(G7*100)</f>
        <v>0</v>
      </c>
      <c r="I7" s="35">
        <f>'расчеты 2020 ФУМО'!R10</f>
        <v>0.92500000000000016</v>
      </c>
      <c r="J7" s="79">
        <f>100-(I7*100)</f>
        <v>7.4999999999999858</v>
      </c>
      <c r="K7" s="35">
        <f>'расчеты 2020 ФУМО'!X10</f>
        <v>0.8826414114458494</v>
      </c>
      <c r="L7" s="79">
        <f>100-(K7*100)</f>
        <v>11.73585885541506</v>
      </c>
      <c r="M7" s="35">
        <f>'расчеты 2020 ФУМО'!AD10</f>
        <v>1</v>
      </c>
      <c r="N7" s="79">
        <f>100-(M7*100)</f>
        <v>0</v>
      </c>
      <c r="O7" s="35" t="s">
        <v>119</v>
      </c>
      <c r="P7" s="79"/>
      <c r="Q7" s="35">
        <f>'расчеты 2020 ФУМО'!AP10</f>
        <v>1</v>
      </c>
      <c r="R7" s="79">
        <f>100-(Q7*100)</f>
        <v>0</v>
      </c>
      <c r="S7" s="35">
        <f>'расчеты 2020 ФУМО'!AV10</f>
        <v>1</v>
      </c>
      <c r="T7" s="79">
        <f>100-(S7*100)</f>
        <v>0</v>
      </c>
      <c r="U7" s="35">
        <f>'расчеты 2020 ФУМО'!BB10</f>
        <v>1</v>
      </c>
      <c r="V7" s="79">
        <f>100-(U7*100)</f>
        <v>0</v>
      </c>
      <c r="W7" s="35" t="s">
        <v>119</v>
      </c>
      <c r="X7" s="79"/>
      <c r="Y7" s="35" t="s">
        <v>119</v>
      </c>
      <c r="Z7" s="79"/>
      <c r="AA7" s="35">
        <f>'расчеты 2020 ФУМО'!BW10</f>
        <v>1</v>
      </c>
      <c r="AB7" s="79">
        <f>100-(AA7*100)</f>
        <v>0</v>
      </c>
      <c r="AC7" s="35">
        <f>'расчеты 2020 ФУМО'!CF10</f>
        <v>1</v>
      </c>
      <c r="AD7" s="79">
        <f>100-(AC7*100)</f>
        <v>0</v>
      </c>
      <c r="AE7" s="35">
        <f>'расчеты 2020 ФУМО'!CL10</f>
        <v>1</v>
      </c>
      <c r="AF7" s="79">
        <f>100-(AE7*100)</f>
        <v>0</v>
      </c>
      <c r="AG7" s="35">
        <f>'расчеты 2020 ФУМО'!CT10</f>
        <v>1</v>
      </c>
      <c r="AH7" s="79">
        <f>100-(AG7*100)</f>
        <v>0</v>
      </c>
      <c r="AI7" s="35">
        <f>'расчеты 2020 ФУМО'!DC10</f>
        <v>0</v>
      </c>
      <c r="AJ7" s="23">
        <f t="shared" ref="AJ7:AJ14" si="0">100-(AI7*100)</f>
        <v>100</v>
      </c>
      <c r="AK7" s="35">
        <f>'расчеты 2020 ФУМО'!DI10</f>
        <v>0</v>
      </c>
      <c r="AL7" s="23">
        <f t="shared" ref="AL7:AL14" si="1">100-(AK7*100)</f>
        <v>100</v>
      </c>
      <c r="AM7" s="35">
        <f>'расчеты 2020 ФУМО'!DO10</f>
        <v>0</v>
      </c>
      <c r="AN7" s="23">
        <f t="shared" ref="AN7:AN14" si="2">100-(AM7*100)</f>
        <v>100</v>
      </c>
      <c r="AO7" s="35">
        <f>'расчеты 2020 ФУМО'!DU10</f>
        <v>0</v>
      </c>
      <c r="AP7" s="23">
        <f t="shared" ref="AP7:AP14" si="3">100-(AO7*100)</f>
        <v>100</v>
      </c>
      <c r="AQ7" s="82" t="s">
        <v>119</v>
      </c>
      <c r="AR7" s="79"/>
      <c r="AS7" s="35">
        <f>'расчеты 2020 ФУМО'!EJ10</f>
        <v>1</v>
      </c>
      <c r="AT7" s="79">
        <f>100-(AS7*100)</f>
        <v>0</v>
      </c>
    </row>
    <row r="8" spans="1:46" s="71" customFormat="1" ht="14.25" customHeight="1" x14ac:dyDescent="0.25">
      <c r="A8" s="72" t="s">
        <v>125</v>
      </c>
      <c r="B8" s="80" t="s">
        <v>133</v>
      </c>
      <c r="C8" s="77">
        <v>8</v>
      </c>
      <c r="D8" s="78">
        <f>'расчеты 2020 ФУМО'!D11</f>
        <v>68.989389372644098</v>
      </c>
      <c r="E8" s="35">
        <f>'расчеты 2020 ФУМО'!F11</f>
        <v>0.73310026879701495</v>
      </c>
      <c r="F8" s="23">
        <f t="shared" ref="F8:F14" si="4">100-(E8*100)</f>
        <v>26.689973120298504</v>
      </c>
      <c r="G8" s="35">
        <f>'расчеты 2020 ФУМО'!L11</f>
        <v>0.99354719563309268</v>
      </c>
      <c r="H8" s="79">
        <f t="shared" ref="H8:H14" si="5">100-(G8*100)</f>
        <v>0.64528043669072588</v>
      </c>
      <c r="I8" s="35">
        <f>'расчеты 2020 ФУМО'!R11</f>
        <v>0.45000000000000007</v>
      </c>
      <c r="J8" s="23">
        <f t="shared" ref="J8:J14" si="6">100-(I8*100)</f>
        <v>54.999999999999993</v>
      </c>
      <c r="K8" s="35">
        <f>'расчеты 2020 ФУМО'!X11</f>
        <v>0.87221900007868347</v>
      </c>
      <c r="L8" s="79">
        <f t="shared" ref="L8:L14" si="7">100-(K8*100)</f>
        <v>12.778099992131658</v>
      </c>
      <c r="M8" s="35">
        <f>'расчеты 2020 ФУМО'!AD11</f>
        <v>0</v>
      </c>
      <c r="N8" s="23">
        <f t="shared" ref="N8:N14" si="8">100-(M8*100)</f>
        <v>100</v>
      </c>
      <c r="O8" s="35">
        <f>'расчеты 2020 ФУМО'!AJ11</f>
        <v>1</v>
      </c>
      <c r="P8" s="79">
        <f t="shared" ref="P8:P14" si="9">100-(O8*100)</f>
        <v>0</v>
      </c>
      <c r="Q8" s="35">
        <f>'расчеты 2020 ФУМО'!AP11</f>
        <v>0.56510476429145451</v>
      </c>
      <c r="R8" s="23">
        <f t="shared" ref="R8:R14" si="10">100-(Q8*100)</f>
        <v>43.489523570854551</v>
      </c>
      <c r="S8" s="35">
        <f>'расчеты 2020 ФУМО'!AV11</f>
        <v>1</v>
      </c>
      <c r="T8" s="79">
        <f t="shared" ref="T8:T14" si="11">100-(S8*100)</f>
        <v>0</v>
      </c>
      <c r="U8" s="35">
        <f>'расчеты 2020 ФУМО'!BB11</f>
        <v>1</v>
      </c>
      <c r="V8" s="79">
        <f t="shared" ref="V8:V14" si="12">100-(U8*100)</f>
        <v>0</v>
      </c>
      <c r="W8" s="35">
        <f>'расчеты 2020 ФУМО'!BK11</f>
        <v>0.5</v>
      </c>
      <c r="X8" s="79">
        <f t="shared" ref="X8:X12" si="13">100-(W8*100)</f>
        <v>50</v>
      </c>
      <c r="Y8" s="35">
        <f>'расчеты 2020 ФУМО'!BQ11</f>
        <v>1</v>
      </c>
      <c r="Z8" s="79">
        <f t="shared" ref="Z8:Z14" si="14">100-(Y8*100)</f>
        <v>0</v>
      </c>
      <c r="AA8" s="35">
        <f>'расчеты 2020 ФУМО'!BW11</f>
        <v>1</v>
      </c>
      <c r="AB8" s="79">
        <f t="shared" ref="AB8:AB14" si="15">100-(AA8*100)</f>
        <v>0</v>
      </c>
      <c r="AC8" s="35">
        <f>'расчеты 2020 ФУМО'!CF11</f>
        <v>1</v>
      </c>
      <c r="AD8" s="79">
        <f t="shared" ref="AD8:AF14" si="16">100-(AC8*100)</f>
        <v>0</v>
      </c>
      <c r="AE8" s="35">
        <f>'расчеты 2020 ФУМО'!CL11</f>
        <v>1</v>
      </c>
      <c r="AF8" s="79">
        <f t="shared" si="16"/>
        <v>0</v>
      </c>
      <c r="AG8" s="35">
        <f>'расчеты 2020 ФУМО'!CT11</f>
        <v>1</v>
      </c>
      <c r="AH8" s="79">
        <f t="shared" ref="AH8:AH14" si="17">100-(AG8*100)</f>
        <v>0</v>
      </c>
      <c r="AI8" s="35">
        <f>'расчеты 2020 ФУМО'!DC11</f>
        <v>0</v>
      </c>
      <c r="AJ8" s="23">
        <f t="shared" si="0"/>
        <v>100</v>
      </c>
      <c r="AK8" s="35">
        <f>'расчеты 2020 ФУМО'!DI11</f>
        <v>0</v>
      </c>
      <c r="AL8" s="23">
        <f t="shared" si="1"/>
        <v>100</v>
      </c>
      <c r="AM8" s="35">
        <f>'расчеты 2020 ФУМО'!DO11</f>
        <v>0</v>
      </c>
      <c r="AN8" s="23">
        <f t="shared" si="2"/>
        <v>100</v>
      </c>
      <c r="AO8" s="35">
        <f>'расчеты 2020 ФУМО'!DU11</f>
        <v>0</v>
      </c>
      <c r="AP8" s="23">
        <f t="shared" si="3"/>
        <v>100</v>
      </c>
      <c r="AQ8" s="82">
        <f>'расчеты 2020 ФУМО'!EA11</f>
        <v>1</v>
      </c>
      <c r="AR8" s="79">
        <f t="shared" ref="AR8:AR14" si="18">100-(AQ8*100)</f>
        <v>0</v>
      </c>
      <c r="AS8" s="35">
        <f>'расчеты 2020 ФУМО'!EJ11</f>
        <v>1</v>
      </c>
      <c r="AT8" s="79">
        <f t="shared" ref="AT8:AT14" si="19">100-(AS8*100)</f>
        <v>0</v>
      </c>
    </row>
    <row r="9" spans="1:46" s="71" customFormat="1" ht="13.5" customHeight="1" x14ac:dyDescent="0.25">
      <c r="A9" s="72" t="s">
        <v>126</v>
      </c>
      <c r="B9" s="80" t="s">
        <v>136</v>
      </c>
      <c r="C9" s="77">
        <v>1</v>
      </c>
      <c r="D9" s="78">
        <f>'расчеты 2020 ФУМО'!D12</f>
        <v>96.938259304186914</v>
      </c>
      <c r="E9" s="35">
        <f>'расчеты 2020 ФУМО'!F12</f>
        <v>0.71209689194191006</v>
      </c>
      <c r="F9" s="23">
        <f t="shared" si="4"/>
        <v>28.790310805809</v>
      </c>
      <c r="G9" s="35">
        <f>'расчеты 2020 ФУМО'!L12</f>
        <v>1</v>
      </c>
      <c r="H9" s="79">
        <f t="shared" si="5"/>
        <v>0</v>
      </c>
      <c r="I9" s="35">
        <f>'расчеты 2020 ФУМО'!R12</f>
        <v>1</v>
      </c>
      <c r="J9" s="79">
        <f t="shared" si="6"/>
        <v>0</v>
      </c>
      <c r="K9" s="35">
        <f>'расчеты 2020 ФУМО'!X12</f>
        <v>0.66641948813386176</v>
      </c>
      <c r="L9" s="23">
        <f t="shared" si="7"/>
        <v>33.358051186613821</v>
      </c>
      <c r="M9" s="35">
        <f>'расчеты 2020 ФУМО'!AD12</f>
        <v>1</v>
      </c>
      <c r="N9" s="19">
        <f t="shared" si="8"/>
        <v>0</v>
      </c>
      <c r="O9" s="35" t="s">
        <v>119</v>
      </c>
      <c r="P9" s="79"/>
      <c r="Q9" s="35">
        <f>'расчеты 2020 ФУМО'!AP12</f>
        <v>1</v>
      </c>
      <c r="R9" s="79">
        <f t="shared" si="10"/>
        <v>0</v>
      </c>
      <c r="S9" s="35">
        <f>'расчеты 2020 ФУМО'!AV12</f>
        <v>1</v>
      </c>
      <c r="T9" s="79">
        <f t="shared" si="11"/>
        <v>0</v>
      </c>
      <c r="U9" s="35">
        <f>'расчеты 2020 ФУМО'!BB12</f>
        <v>1</v>
      </c>
      <c r="V9" s="79">
        <f t="shared" si="12"/>
        <v>0</v>
      </c>
      <c r="W9" s="35">
        <f>'расчеты 2020 ФУМО'!BK12</f>
        <v>1</v>
      </c>
      <c r="X9" s="19">
        <f t="shared" si="13"/>
        <v>0</v>
      </c>
      <c r="Y9" s="35">
        <f>'расчеты 2020 ФУМО'!BQ12</f>
        <v>1</v>
      </c>
      <c r="Z9" s="79">
        <f t="shared" si="14"/>
        <v>0</v>
      </c>
      <c r="AA9" s="35">
        <f>'расчеты 2020 ФУМО'!BW12</f>
        <v>1</v>
      </c>
      <c r="AB9" s="79">
        <f t="shared" si="15"/>
        <v>0</v>
      </c>
      <c r="AC9" s="35">
        <f>'расчеты 2020 ФУМО'!CF12</f>
        <v>1</v>
      </c>
      <c r="AD9" s="79">
        <f t="shared" si="16"/>
        <v>0</v>
      </c>
      <c r="AE9" s="35">
        <f>'расчеты 2020 ФУМО'!CL12</f>
        <v>1</v>
      </c>
      <c r="AF9" s="79">
        <f t="shared" si="16"/>
        <v>0</v>
      </c>
      <c r="AG9" s="35">
        <f>'расчеты 2020 ФУМО'!CT12</f>
        <v>1</v>
      </c>
      <c r="AH9" s="79">
        <f t="shared" si="17"/>
        <v>0</v>
      </c>
      <c r="AI9" s="35">
        <f>'расчеты 2020 ФУМО'!DC12</f>
        <v>1</v>
      </c>
      <c r="AJ9" s="79">
        <f t="shared" si="0"/>
        <v>0</v>
      </c>
      <c r="AK9" s="35">
        <f>'расчеты 2020 ФУМО'!DI12</f>
        <v>1</v>
      </c>
      <c r="AL9" s="79">
        <f t="shared" si="1"/>
        <v>0</v>
      </c>
      <c r="AM9" s="35">
        <f>'расчеты 2020 ФУМО'!DO12</f>
        <v>1</v>
      </c>
      <c r="AN9" s="79">
        <f t="shared" si="2"/>
        <v>0</v>
      </c>
      <c r="AO9" s="35">
        <f>'расчеты 2020 ФУМО'!DU12</f>
        <v>1</v>
      </c>
      <c r="AP9" s="79">
        <f t="shared" si="3"/>
        <v>0</v>
      </c>
      <c r="AQ9" s="82" t="s">
        <v>119</v>
      </c>
      <c r="AR9" s="79"/>
      <c r="AS9" s="35">
        <f>'расчеты 2020 ФУМО'!EJ12</f>
        <v>1</v>
      </c>
      <c r="AT9" s="79">
        <f t="shared" si="19"/>
        <v>0</v>
      </c>
    </row>
    <row r="10" spans="1:46" s="71" customFormat="1" ht="13.5" customHeight="1" x14ac:dyDescent="0.25">
      <c r="A10" s="72" t="s">
        <v>127</v>
      </c>
      <c r="B10" s="80" t="s">
        <v>134</v>
      </c>
      <c r="C10" s="77">
        <v>6</v>
      </c>
      <c r="D10" s="78">
        <f>'расчеты 2020 ФУМО'!D13</f>
        <v>77.195694797198698</v>
      </c>
      <c r="E10" s="35">
        <f>'расчеты 2020 ФУМО'!F13</f>
        <v>0.83904277557441365</v>
      </c>
      <c r="F10" s="79">
        <f t="shared" si="4"/>
        <v>16.095722442558639</v>
      </c>
      <c r="G10" s="35">
        <f>'расчеты 2020 ФУМО'!L13</f>
        <v>1</v>
      </c>
      <c r="H10" s="79">
        <f t="shared" si="5"/>
        <v>0</v>
      </c>
      <c r="I10" s="35">
        <f>'расчеты 2020 ФУМО'!R13</f>
        <v>1</v>
      </c>
      <c r="J10" s="79">
        <f t="shared" si="6"/>
        <v>0</v>
      </c>
      <c r="K10" s="35">
        <f>'расчеты 2020 ФУМО'!X13</f>
        <v>0.79035953593805475</v>
      </c>
      <c r="L10" s="79">
        <f t="shared" si="7"/>
        <v>20.964046406194527</v>
      </c>
      <c r="M10" s="35">
        <f>'расчеты 2020 ФУМО'!AD13</f>
        <v>0</v>
      </c>
      <c r="N10" s="23">
        <f t="shared" si="8"/>
        <v>100</v>
      </c>
      <c r="O10" s="35" t="s">
        <v>119</v>
      </c>
      <c r="P10" s="79"/>
      <c r="Q10" s="35">
        <f>'расчеты 2020 ФУМО'!AP13</f>
        <v>1</v>
      </c>
      <c r="R10" s="79">
        <f t="shared" si="10"/>
        <v>0</v>
      </c>
      <c r="S10" s="35">
        <f>'расчеты 2020 ФУМО'!AV13</f>
        <v>1</v>
      </c>
      <c r="T10" s="79">
        <f t="shared" si="11"/>
        <v>0</v>
      </c>
      <c r="U10" s="35">
        <f>'расчеты 2020 ФУМО'!BB13</f>
        <v>1</v>
      </c>
      <c r="V10" s="79">
        <f t="shared" si="12"/>
        <v>0</v>
      </c>
      <c r="W10" s="35" t="s">
        <v>119</v>
      </c>
      <c r="X10" s="79"/>
      <c r="Y10" s="35">
        <f>'расчеты 2020 ФУМО'!BQ13</f>
        <v>1</v>
      </c>
      <c r="Z10" s="79">
        <f t="shared" si="14"/>
        <v>0</v>
      </c>
      <c r="AA10" s="35">
        <f>'расчеты 2020 ФУМО'!BW13</f>
        <v>1</v>
      </c>
      <c r="AB10" s="79">
        <f t="shared" si="15"/>
        <v>0</v>
      </c>
      <c r="AC10" s="35">
        <f>'расчеты 2020 ФУМО'!CF13</f>
        <v>1</v>
      </c>
      <c r="AD10" s="79">
        <f t="shared" si="16"/>
        <v>0</v>
      </c>
      <c r="AE10" s="35">
        <f>'расчеты 2020 ФУМО'!CL13</f>
        <v>1</v>
      </c>
      <c r="AF10" s="79">
        <f t="shared" si="16"/>
        <v>0</v>
      </c>
      <c r="AG10" s="35">
        <f>'расчеты 2020 ФУМО'!CT13</f>
        <v>1</v>
      </c>
      <c r="AH10" s="79">
        <f t="shared" si="17"/>
        <v>0</v>
      </c>
      <c r="AI10" s="35">
        <f>'расчеты 2020 ФУМО'!DC13</f>
        <v>0</v>
      </c>
      <c r="AJ10" s="23">
        <f t="shared" si="0"/>
        <v>100</v>
      </c>
      <c r="AK10" s="35">
        <f>'расчеты 2020 ФУМО'!DI13</f>
        <v>0</v>
      </c>
      <c r="AL10" s="23">
        <f t="shared" si="1"/>
        <v>100</v>
      </c>
      <c r="AM10" s="35">
        <f>'расчеты 2020 ФУМО'!DO13</f>
        <v>0</v>
      </c>
      <c r="AN10" s="23">
        <f t="shared" si="2"/>
        <v>100</v>
      </c>
      <c r="AO10" s="35">
        <f>'расчеты 2020 ФУМО'!DU13</f>
        <v>0</v>
      </c>
      <c r="AP10" s="23">
        <f t="shared" si="3"/>
        <v>100</v>
      </c>
      <c r="AQ10" s="82" t="s">
        <v>119</v>
      </c>
      <c r="AR10" s="79"/>
      <c r="AS10" s="35">
        <f>'расчеты 2020 ФУМО'!EJ13</f>
        <v>1</v>
      </c>
      <c r="AT10" s="79">
        <f t="shared" si="19"/>
        <v>0</v>
      </c>
    </row>
    <row r="11" spans="1:46" s="71" customFormat="1" ht="13.5" customHeight="1" x14ac:dyDescent="0.25">
      <c r="A11" s="72" t="s">
        <v>128</v>
      </c>
      <c r="B11" s="80" t="s">
        <v>135</v>
      </c>
      <c r="C11" s="77">
        <v>3</v>
      </c>
      <c r="D11" s="78">
        <f>'расчеты 2020 ФУМО'!D14</f>
        <v>93.588021565399373</v>
      </c>
      <c r="E11" s="35">
        <f>'расчеты 2020 ФУМО'!F14</f>
        <v>0.79852909478460909</v>
      </c>
      <c r="F11" s="19">
        <f t="shared" si="4"/>
        <v>20.147090521539084</v>
      </c>
      <c r="G11" s="35">
        <f>'расчеты 2020 ФУМО'!L14</f>
        <v>0.99683561444762059</v>
      </c>
      <c r="H11" s="79">
        <f t="shared" si="5"/>
        <v>0.31643855523793718</v>
      </c>
      <c r="I11" s="35">
        <f>'расчеты 2020 ФУМО'!R14</f>
        <v>1</v>
      </c>
      <c r="J11" s="79">
        <f t="shared" si="6"/>
        <v>0</v>
      </c>
      <c r="K11" s="35">
        <f>'расчеты 2020 ФУМО'!X14</f>
        <v>0.72345832750149797</v>
      </c>
      <c r="L11" s="23">
        <f t="shared" si="7"/>
        <v>27.654167249850204</v>
      </c>
      <c r="M11" s="35">
        <f>'расчеты 2020 ФУМО'!AD14</f>
        <v>0.98440000000000005</v>
      </c>
      <c r="N11" s="79">
        <f t="shared" si="8"/>
        <v>1.5599999999999881</v>
      </c>
      <c r="O11" s="35">
        <f>'расчеты 2020 ФУМО'!AJ14</f>
        <v>1</v>
      </c>
      <c r="P11" s="79">
        <f t="shared" si="9"/>
        <v>0</v>
      </c>
      <c r="Q11" s="35">
        <f>'расчеты 2020 ФУМО'!AP14</f>
        <v>1</v>
      </c>
      <c r="R11" s="79">
        <f t="shared" si="10"/>
        <v>0</v>
      </c>
      <c r="S11" s="35">
        <f>'расчеты 2020 ФУМО'!AV14</f>
        <v>1</v>
      </c>
      <c r="T11" s="79">
        <f t="shared" si="11"/>
        <v>0</v>
      </c>
      <c r="U11" s="35">
        <f>'расчеты 2020 ФУМО'!BB14</f>
        <v>0.7</v>
      </c>
      <c r="V11" s="23">
        <f t="shared" si="12"/>
        <v>30</v>
      </c>
      <c r="W11" s="35">
        <f>'расчеты 2020 ФУМО'!BK14</f>
        <v>0.5</v>
      </c>
      <c r="X11" s="23">
        <f t="shared" si="13"/>
        <v>50</v>
      </c>
      <c r="Y11" s="35">
        <f>'расчеты 2020 ФУМО'!BQ14</f>
        <v>1</v>
      </c>
      <c r="Z11" s="79">
        <f t="shared" si="14"/>
        <v>0</v>
      </c>
      <c r="AA11" s="35">
        <f>'расчеты 2020 ФУМО'!BW14</f>
        <v>1</v>
      </c>
      <c r="AB11" s="79">
        <f t="shared" si="15"/>
        <v>0</v>
      </c>
      <c r="AC11" s="35">
        <f>'расчеты 2020 ФУМО'!CF14</f>
        <v>1</v>
      </c>
      <c r="AD11" s="79">
        <f t="shared" si="16"/>
        <v>0</v>
      </c>
      <c r="AE11" s="35">
        <f>'расчеты 2020 ФУМО'!CL14</f>
        <v>1</v>
      </c>
      <c r="AF11" s="79">
        <f t="shared" si="16"/>
        <v>0</v>
      </c>
      <c r="AG11" s="35">
        <f>'расчеты 2020 ФУМО'!CT14</f>
        <v>1</v>
      </c>
      <c r="AH11" s="79">
        <f t="shared" si="17"/>
        <v>0</v>
      </c>
      <c r="AI11" s="35">
        <f>'расчеты 2020 ФУМО'!DC14</f>
        <v>1</v>
      </c>
      <c r="AJ11" s="79">
        <f t="shared" si="0"/>
        <v>0</v>
      </c>
      <c r="AK11" s="35">
        <f>'расчеты 2020 ФУМО'!DI14</f>
        <v>1</v>
      </c>
      <c r="AL11" s="79">
        <f t="shared" si="1"/>
        <v>0</v>
      </c>
      <c r="AM11" s="35">
        <f>'расчеты 2020 ФУМО'!DO14</f>
        <v>1</v>
      </c>
      <c r="AN11" s="79">
        <f t="shared" si="2"/>
        <v>0</v>
      </c>
      <c r="AO11" s="35">
        <f>'расчеты 2020 ФУМО'!DU14</f>
        <v>1</v>
      </c>
      <c r="AP11" s="19">
        <f t="shared" si="3"/>
        <v>0</v>
      </c>
      <c r="AQ11" s="35">
        <f>'расчеты 2020 ФУМО'!EA14</f>
        <v>1</v>
      </c>
      <c r="AR11" s="79">
        <f t="shared" si="18"/>
        <v>0</v>
      </c>
      <c r="AS11" s="35">
        <f>'расчеты 2020 ФУМО'!EJ14</f>
        <v>1</v>
      </c>
      <c r="AT11" s="79">
        <f t="shared" si="19"/>
        <v>0</v>
      </c>
    </row>
    <row r="12" spans="1:46" s="71" customFormat="1" ht="14.25" customHeight="1" x14ac:dyDescent="0.25">
      <c r="A12" s="72" t="s">
        <v>129</v>
      </c>
      <c r="B12" s="80" t="s">
        <v>137</v>
      </c>
      <c r="C12" s="77">
        <v>2</v>
      </c>
      <c r="D12" s="78">
        <f>'расчеты 2020 ФУМО'!D15</f>
        <v>95.928778115929674</v>
      </c>
      <c r="E12" s="35">
        <f>'расчеты 2020 ФУМО'!F15</f>
        <v>0.97993223728728285</v>
      </c>
      <c r="F12" s="79">
        <f t="shared" si="4"/>
        <v>2.0067762712717183</v>
      </c>
      <c r="G12" s="35">
        <f>'расчеты 2020 ФУМО'!L15</f>
        <v>1</v>
      </c>
      <c r="H12" s="79">
        <f t="shared" si="5"/>
        <v>0</v>
      </c>
      <c r="I12" s="35">
        <f>'расчеты 2020 ФУМО'!R15</f>
        <v>1</v>
      </c>
      <c r="J12" s="19">
        <f t="shared" si="6"/>
        <v>0</v>
      </c>
      <c r="K12" s="35">
        <f>'расчеты 2020 ФУМО'!X15</f>
        <v>0.74567117305149311</v>
      </c>
      <c r="L12" s="23">
        <f t="shared" si="7"/>
        <v>25.43288269485069</v>
      </c>
      <c r="M12" s="35">
        <f>'расчеты 2020 ФУМО'!AD15</f>
        <v>0.9133</v>
      </c>
      <c r="N12" s="19">
        <f t="shared" si="8"/>
        <v>8.6700000000000017</v>
      </c>
      <c r="O12" s="35">
        <f>'расчеты 2020 ФУМО'!AJ15</f>
        <v>1</v>
      </c>
      <c r="P12" s="79">
        <f t="shared" si="9"/>
        <v>0</v>
      </c>
      <c r="Q12" s="35">
        <f>'расчеты 2020 ФУМО'!AP15</f>
        <v>1</v>
      </c>
      <c r="R12" s="79">
        <f t="shared" si="10"/>
        <v>0</v>
      </c>
      <c r="S12" s="35">
        <f>'расчеты 2020 ФУМО'!AV15</f>
        <v>1</v>
      </c>
      <c r="T12" s="79">
        <f t="shared" si="11"/>
        <v>0</v>
      </c>
      <c r="U12" s="35">
        <f>'расчеты 2020 ФУМО'!BB15</f>
        <v>1</v>
      </c>
      <c r="V12" s="79">
        <f t="shared" si="12"/>
        <v>0</v>
      </c>
      <c r="W12" s="35">
        <f>'расчеты 2020 ФУМО'!BK15</f>
        <v>0.5</v>
      </c>
      <c r="X12" s="23">
        <f t="shared" si="13"/>
        <v>50</v>
      </c>
      <c r="Y12" s="35">
        <f>'расчеты 2020 ФУМО'!BQ15</f>
        <v>1</v>
      </c>
      <c r="Z12" s="79">
        <f t="shared" si="14"/>
        <v>0</v>
      </c>
      <c r="AA12" s="35">
        <f>'расчеты 2020 ФУМО'!BW15</f>
        <v>1</v>
      </c>
      <c r="AB12" s="79">
        <f t="shared" si="15"/>
        <v>0</v>
      </c>
      <c r="AC12" s="35">
        <f>'расчеты 2020 ФУМО'!CF15</f>
        <v>1</v>
      </c>
      <c r="AD12" s="79">
        <f t="shared" si="16"/>
        <v>0</v>
      </c>
      <c r="AE12" s="35">
        <f>'расчеты 2020 ФУМО'!CL15</f>
        <v>1</v>
      </c>
      <c r="AF12" s="79">
        <f t="shared" si="16"/>
        <v>0</v>
      </c>
      <c r="AG12" s="35">
        <f>'расчеты 2020 ФУМО'!CT15</f>
        <v>1</v>
      </c>
      <c r="AH12" s="79">
        <f t="shared" si="17"/>
        <v>0</v>
      </c>
      <c r="AI12" s="35">
        <f>'расчеты 2020 ФУМО'!DC15</f>
        <v>1</v>
      </c>
      <c r="AJ12" s="79">
        <f t="shared" si="0"/>
        <v>0</v>
      </c>
      <c r="AK12" s="35">
        <f>'расчеты 2020 ФУМО'!DI15</f>
        <v>1</v>
      </c>
      <c r="AL12" s="79">
        <f t="shared" si="1"/>
        <v>0</v>
      </c>
      <c r="AM12" s="35">
        <f>'расчеты 2020 ФУМО'!DO15</f>
        <v>1</v>
      </c>
      <c r="AN12" s="79">
        <f t="shared" si="2"/>
        <v>0</v>
      </c>
      <c r="AO12" s="35">
        <f>'расчеты 2020 ФУМО'!DU15</f>
        <v>1</v>
      </c>
      <c r="AP12" s="79">
        <f t="shared" si="3"/>
        <v>0</v>
      </c>
      <c r="AQ12" s="82">
        <f>'расчеты 2020 ФУМО'!EA15</f>
        <v>1</v>
      </c>
      <c r="AR12" s="79">
        <f t="shared" si="18"/>
        <v>0</v>
      </c>
      <c r="AS12" s="35">
        <f>'расчеты 2020 ФУМО'!EJ15</f>
        <v>1</v>
      </c>
      <c r="AT12" s="79">
        <f t="shared" si="19"/>
        <v>0</v>
      </c>
    </row>
    <row r="13" spans="1:46" s="71" customFormat="1" ht="14.25" customHeight="1" x14ac:dyDescent="0.25">
      <c r="A13" s="72" t="s">
        <v>130</v>
      </c>
      <c r="B13" s="80" t="s">
        <v>138</v>
      </c>
      <c r="C13" s="77">
        <v>7</v>
      </c>
      <c r="D13" s="78">
        <f>'расчеты 2020 ФУМО'!D16</f>
        <v>71.247694273893927</v>
      </c>
      <c r="E13" s="35">
        <f>'расчеты 2020 ФУМО'!F16</f>
        <v>1</v>
      </c>
      <c r="F13" s="19">
        <f t="shared" si="4"/>
        <v>0</v>
      </c>
      <c r="G13" s="35">
        <f>'расчеты 2020 ФУМО'!L16</f>
        <v>0.99354719563309268</v>
      </c>
      <c r="H13" s="79">
        <f t="shared" si="5"/>
        <v>0.64528043669072588</v>
      </c>
      <c r="I13" s="35">
        <f>'расчеты 2020 ФУМО'!R16</f>
        <v>0.67500000000000004</v>
      </c>
      <c r="J13" s="23">
        <f t="shared" si="6"/>
        <v>32.5</v>
      </c>
      <c r="K13" s="35">
        <f>'расчеты 2020 ФУМО'!X16</f>
        <v>0.72785277502384238</v>
      </c>
      <c r="L13" s="23">
        <f t="shared" si="7"/>
        <v>27.214722497615767</v>
      </c>
      <c r="M13" s="35">
        <f>'расчеты 2020 ФУМО'!AD16</f>
        <v>0</v>
      </c>
      <c r="N13" s="23">
        <f t="shared" si="8"/>
        <v>100</v>
      </c>
      <c r="O13" s="35">
        <f>'расчеты 2020 ФУМО'!AJ16</f>
        <v>0</v>
      </c>
      <c r="P13" s="23">
        <f t="shared" si="9"/>
        <v>100</v>
      </c>
      <c r="Q13" s="35">
        <f>'расчеты 2020 ФУМО'!AP16</f>
        <v>1</v>
      </c>
      <c r="R13" s="79">
        <f t="shared" si="10"/>
        <v>0</v>
      </c>
      <c r="S13" s="35">
        <f>'расчеты 2020 ФУМО'!AV16</f>
        <v>1</v>
      </c>
      <c r="T13" s="79">
        <f t="shared" si="11"/>
        <v>0</v>
      </c>
      <c r="U13" s="35">
        <f>'расчеты 2020 ФУМО'!BB16</f>
        <v>1</v>
      </c>
      <c r="V13" s="79">
        <f t="shared" si="12"/>
        <v>0</v>
      </c>
      <c r="W13" s="35" t="s">
        <v>119</v>
      </c>
      <c r="X13" s="79"/>
      <c r="Y13" s="35">
        <f>'расчеты 2020 ФУМО'!BQ16</f>
        <v>1</v>
      </c>
      <c r="Z13" s="79">
        <f t="shared" si="14"/>
        <v>0</v>
      </c>
      <c r="AA13" s="35">
        <f>'расчеты 2020 ФУМО'!BW16</f>
        <v>1</v>
      </c>
      <c r="AB13" s="79">
        <f t="shared" si="15"/>
        <v>0</v>
      </c>
      <c r="AC13" s="35">
        <f>'расчеты 2020 ФУМО'!CF16</f>
        <v>1</v>
      </c>
      <c r="AD13" s="79">
        <f t="shared" si="16"/>
        <v>0</v>
      </c>
      <c r="AE13" s="35">
        <f>'расчеты 2020 ФУМО'!CL16</f>
        <v>1</v>
      </c>
      <c r="AF13" s="79">
        <f t="shared" si="16"/>
        <v>0</v>
      </c>
      <c r="AG13" s="35">
        <f>'расчеты 2020 ФУМО'!CT16</f>
        <v>1</v>
      </c>
      <c r="AH13" s="79">
        <f t="shared" si="17"/>
        <v>0</v>
      </c>
      <c r="AI13" s="35">
        <f>'расчеты 2020 ФУМО'!DC16</f>
        <v>0</v>
      </c>
      <c r="AJ13" s="23">
        <f t="shared" si="0"/>
        <v>100</v>
      </c>
      <c r="AK13" s="35">
        <f>'расчеты 2020 ФУМО'!DI16</f>
        <v>0</v>
      </c>
      <c r="AL13" s="23">
        <f t="shared" si="1"/>
        <v>100</v>
      </c>
      <c r="AM13" s="35">
        <f>'расчеты 2020 ФУМО'!DO16</f>
        <v>0</v>
      </c>
      <c r="AN13" s="23">
        <f t="shared" si="2"/>
        <v>100</v>
      </c>
      <c r="AO13" s="35">
        <f>'расчеты 2020 ФУМО'!DU16</f>
        <v>0</v>
      </c>
      <c r="AP13" s="23">
        <f t="shared" si="3"/>
        <v>100</v>
      </c>
      <c r="AQ13" s="82">
        <f>'расчеты 2020 ФУМО'!EA16</f>
        <v>1</v>
      </c>
      <c r="AR13" s="79">
        <f t="shared" si="18"/>
        <v>0</v>
      </c>
      <c r="AS13" s="35">
        <f>'расчеты 2020 ФУМО'!EJ16</f>
        <v>1</v>
      </c>
      <c r="AT13" s="79">
        <f t="shared" si="19"/>
        <v>0</v>
      </c>
    </row>
    <row r="14" spans="1:46" s="71" customFormat="1" ht="14.25" customHeight="1" x14ac:dyDescent="0.25">
      <c r="A14" s="72" t="s">
        <v>131</v>
      </c>
      <c r="B14" s="80" t="s">
        <v>139</v>
      </c>
      <c r="C14" s="77">
        <v>5</v>
      </c>
      <c r="D14" s="78">
        <f>'расчеты 2020 ФУМО'!D17</f>
        <v>79.280317814983661</v>
      </c>
      <c r="E14" s="35">
        <f>'расчеты 2020 ФУМО'!F17</f>
        <v>0.8493766899074443</v>
      </c>
      <c r="F14" s="19">
        <f t="shared" si="4"/>
        <v>15.062331009255573</v>
      </c>
      <c r="G14" s="35">
        <f>'расчеты 2020 ФУМО'!L17</f>
        <v>1</v>
      </c>
      <c r="H14" s="79">
        <f t="shared" si="5"/>
        <v>0</v>
      </c>
      <c r="I14" s="35">
        <f>'расчеты 2020 ФУМО'!R17</f>
        <v>0.4</v>
      </c>
      <c r="J14" s="23">
        <f t="shared" si="6"/>
        <v>60</v>
      </c>
      <c r="K14" s="35">
        <f>'расчеты 2020 ФУМО'!X17</f>
        <v>0.88526441888474749</v>
      </c>
      <c r="L14" s="79">
        <f t="shared" si="7"/>
        <v>11.47355811152525</v>
      </c>
      <c r="M14" s="35">
        <f>'расчеты 2020 ФУМО'!AD17</f>
        <v>0.92859999999999998</v>
      </c>
      <c r="N14" s="79">
        <f t="shared" si="8"/>
        <v>7.1400000000000006</v>
      </c>
      <c r="O14" s="35">
        <f>'расчеты 2020 ФУМО'!AJ17</f>
        <v>1</v>
      </c>
      <c r="P14" s="79">
        <f t="shared" si="9"/>
        <v>0</v>
      </c>
      <c r="Q14" s="35">
        <f>'расчеты 2020 ФУМО'!AP17</f>
        <v>1</v>
      </c>
      <c r="R14" s="79">
        <f t="shared" si="10"/>
        <v>0</v>
      </c>
      <c r="S14" s="35">
        <f>'расчеты 2020 ФУМО'!AV17</f>
        <v>1</v>
      </c>
      <c r="T14" s="79">
        <f t="shared" si="11"/>
        <v>0</v>
      </c>
      <c r="U14" s="35">
        <f>'расчеты 2020 ФУМО'!BB17</f>
        <v>1</v>
      </c>
      <c r="V14" s="79">
        <f t="shared" si="12"/>
        <v>0</v>
      </c>
      <c r="W14" s="35" t="s">
        <v>119</v>
      </c>
      <c r="X14" s="79"/>
      <c r="Y14" s="35">
        <f>'расчеты 2020 ФУМО'!BQ17</f>
        <v>1</v>
      </c>
      <c r="Z14" s="79">
        <f t="shared" si="14"/>
        <v>0</v>
      </c>
      <c r="AA14" s="35">
        <f>'расчеты 2020 ФУМО'!BW17</f>
        <v>1</v>
      </c>
      <c r="AB14" s="79">
        <f t="shared" si="15"/>
        <v>0</v>
      </c>
      <c r="AC14" s="35">
        <f>'расчеты 2020 ФУМО'!CF17</f>
        <v>1</v>
      </c>
      <c r="AD14" s="79">
        <f t="shared" si="16"/>
        <v>0</v>
      </c>
      <c r="AE14" s="35">
        <f>'расчеты 2020 ФУМО'!CL17</f>
        <v>1</v>
      </c>
      <c r="AF14" s="79">
        <f t="shared" si="16"/>
        <v>0</v>
      </c>
      <c r="AG14" s="35">
        <f>'расчеты 2020 ФУМО'!CT17</f>
        <v>1</v>
      </c>
      <c r="AH14" s="79">
        <f t="shared" si="17"/>
        <v>0</v>
      </c>
      <c r="AI14" s="35">
        <f>'расчеты 2020 ФУМО'!DC17</f>
        <v>0</v>
      </c>
      <c r="AJ14" s="23">
        <f t="shared" si="0"/>
        <v>100</v>
      </c>
      <c r="AK14" s="35">
        <f>'расчеты 2020 ФУМО'!DI17</f>
        <v>0</v>
      </c>
      <c r="AL14" s="23">
        <f t="shared" si="1"/>
        <v>100</v>
      </c>
      <c r="AM14" s="35">
        <f>'расчеты 2020 ФУМО'!DO17</f>
        <v>0</v>
      </c>
      <c r="AN14" s="23">
        <f t="shared" si="2"/>
        <v>100</v>
      </c>
      <c r="AO14" s="35">
        <f>'расчеты 2020 ФУМО'!DU17</f>
        <v>0</v>
      </c>
      <c r="AP14" s="23">
        <f t="shared" si="3"/>
        <v>100</v>
      </c>
      <c r="AQ14" s="82">
        <f>'расчеты 2020 ФУМО'!EA17</f>
        <v>1</v>
      </c>
      <c r="AR14" s="79">
        <f t="shared" si="18"/>
        <v>0</v>
      </c>
      <c r="AS14" s="35">
        <f>'расчеты 2020 ФУМО'!EJ17</f>
        <v>1</v>
      </c>
      <c r="AT14" s="79">
        <f t="shared" si="19"/>
        <v>0</v>
      </c>
    </row>
    <row r="15" spans="1:46" s="81" customFormat="1" ht="15" x14ac:dyDescent="0.25"/>
    <row r="16" spans="1:46" ht="15" x14ac:dyDescent="0.25">
      <c r="D16" s="20"/>
    </row>
    <row r="23" spans="7:7" ht="15" x14ac:dyDescent="0.25">
      <c r="G23" s="15"/>
    </row>
  </sheetData>
  <autoFilter ref="A6:AT14"/>
  <mergeCells count="30">
    <mergeCell ref="AC3:AF3"/>
    <mergeCell ref="AC4:AD4"/>
    <mergeCell ref="A1:AT1"/>
    <mergeCell ref="A3:A6"/>
    <mergeCell ref="B3:B6"/>
    <mergeCell ref="C3:C6"/>
    <mergeCell ref="D3:D6"/>
    <mergeCell ref="E3:V3"/>
    <mergeCell ref="W3:AB3"/>
    <mergeCell ref="AG3:AH4"/>
    <mergeCell ref="AI3:AR3"/>
    <mergeCell ref="AI4:AJ4"/>
    <mergeCell ref="AK4:AL4"/>
    <mergeCell ref="AM4:AN4"/>
    <mergeCell ref="AO4:AP4"/>
    <mergeCell ref="AS3:AT4"/>
    <mergeCell ref="E4:F4"/>
    <mergeCell ref="G4:H4"/>
    <mergeCell ref="I4:J4"/>
    <mergeCell ref="K4:L4"/>
    <mergeCell ref="M4:N4"/>
    <mergeCell ref="O4:P4"/>
    <mergeCell ref="Q4:R4"/>
    <mergeCell ref="AE4:AF4"/>
    <mergeCell ref="AQ4:AR4"/>
    <mergeCell ref="S4:T4"/>
    <mergeCell ref="U4:V4"/>
    <mergeCell ref="W4:X4"/>
    <mergeCell ref="Y4:Z4"/>
    <mergeCell ref="AA4:AB4"/>
  </mergeCells>
  <pageMargins left="0" right="0" top="0.35433070866141736" bottom="0.35433070866141736" header="0.31496062992125984" footer="0.31496062992125984"/>
  <pageSetup paperSize="9" fitToWidth="10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Q34"/>
  <sheetViews>
    <sheetView zoomScale="74" zoomScaleNormal="74" workbookViewId="0">
      <pane xSplit="2" ySplit="6" topLeftCell="C7" activePane="bottomRight" state="frozen"/>
      <selection pane="topRight" activeCell="C1" sqref="C1"/>
      <selection pane="bottomLeft" activeCell="A7" sqref="A7"/>
      <selection pane="bottomRight" activeCell="E7" sqref="E7:H8"/>
    </sheetView>
  </sheetViews>
  <sheetFormatPr defaultColWidth="9.109375" defaultRowHeight="14.4" x14ac:dyDescent="0.3"/>
  <cols>
    <col min="1" max="1" width="5" style="21" customWidth="1"/>
    <col min="2" max="2" width="28.88671875" style="21" customWidth="1"/>
    <col min="3" max="3" width="7.5546875" style="21" customWidth="1"/>
    <col min="4" max="4" width="9" style="21" customWidth="1"/>
    <col min="5" max="6" width="10.88671875" style="21" customWidth="1"/>
    <col min="7" max="7" width="12" style="21" customWidth="1"/>
    <col min="8" max="10" width="11" style="21" customWidth="1"/>
    <col min="11" max="11" width="10" style="21" customWidth="1"/>
    <col min="12" max="15" width="10.44140625" style="21" customWidth="1"/>
    <col min="16" max="16" width="11.33203125" style="21" customWidth="1"/>
    <col min="17" max="21" width="10.5546875" style="21" customWidth="1"/>
    <col min="22" max="22" width="11" style="21" customWidth="1"/>
    <col min="23" max="23" width="10.6640625" style="21" customWidth="1"/>
    <col min="24" max="24" width="11.109375" style="21" customWidth="1"/>
    <col min="25" max="28" width="12" style="21" customWidth="1"/>
    <col min="29" max="29" width="11" style="21" customWidth="1"/>
    <col min="30" max="33" width="10.88671875" style="21" customWidth="1"/>
    <col min="34" max="34" width="12" style="21" customWidth="1"/>
    <col min="35" max="35" width="15.109375" style="21" customWidth="1"/>
    <col min="36" max="39" width="10.5546875" style="21" customWidth="1"/>
    <col min="40" max="40" width="11.6640625" style="21" customWidth="1"/>
    <col min="41" max="41" width="13.44140625" style="21" customWidth="1"/>
    <col min="42" max="42" width="10.33203125" style="21" customWidth="1"/>
    <col min="43" max="46" width="11" style="21" customWidth="1"/>
    <col min="47" max="47" width="10.44140625" style="21" customWidth="1"/>
    <col min="48" max="51" width="10.6640625" style="21" customWidth="1"/>
    <col min="52" max="52" width="11.109375" style="21" customWidth="1"/>
    <col min="53" max="53" width="12.88671875" style="21" customWidth="1"/>
    <col min="54" max="54" width="10.33203125" style="21" customWidth="1"/>
    <col min="55" max="55" width="12.44140625" style="21" customWidth="1"/>
    <col min="56" max="60" width="12.88671875" style="21" customWidth="1"/>
    <col min="61" max="61" width="14.33203125" style="21" customWidth="1"/>
    <col min="62" max="62" width="15.44140625" style="21" customWidth="1"/>
    <col min="63" max="63" width="10.6640625" style="21" customWidth="1"/>
    <col min="64" max="66" width="10.88671875" style="21" customWidth="1"/>
    <col min="67" max="67" width="11.6640625" style="21" customWidth="1"/>
    <col min="68" max="68" width="16.109375" style="21" customWidth="1"/>
    <col min="69" max="69" width="10.5546875" style="21" customWidth="1"/>
    <col min="70" max="72" width="12.6640625" style="21" customWidth="1"/>
    <col min="73" max="73" width="11.5546875" style="21" customWidth="1"/>
    <col min="74" max="74" width="10.33203125" style="21" customWidth="1"/>
    <col min="75" max="75" width="10.5546875" style="21" customWidth="1"/>
    <col min="76" max="82" width="11" style="21" customWidth="1"/>
    <col min="83" max="83" width="13.44140625" style="21" customWidth="1"/>
    <col min="84" max="84" width="11" style="21" customWidth="1"/>
    <col min="85" max="88" width="11.6640625" style="21" customWidth="1"/>
    <col min="89" max="89" width="14.33203125" style="21" customWidth="1"/>
    <col min="90" max="90" width="16.44140625" style="21" customWidth="1"/>
    <col min="91" max="96" width="11.6640625" style="21" customWidth="1"/>
    <col min="97" max="98" width="10.5546875" style="21" customWidth="1"/>
    <col min="99" max="106" width="11.109375" style="21" customWidth="1"/>
    <col min="107" max="107" width="10.44140625" style="21" customWidth="1"/>
    <col min="108" max="112" width="11.109375" style="21" customWidth="1"/>
    <col min="113" max="113" width="10.5546875" style="21" customWidth="1"/>
    <col min="114" max="129" width="11.109375" style="21" customWidth="1"/>
    <col min="130" max="130" width="15" style="21" customWidth="1"/>
    <col min="131" max="134" width="10.6640625" style="21" customWidth="1"/>
    <col min="135" max="135" width="11.33203125" style="21" customWidth="1"/>
    <col min="136" max="139" width="10.6640625" style="21" customWidth="1"/>
    <col min="140" max="140" width="11.109375" style="21" customWidth="1"/>
    <col min="141" max="141" width="10.44140625" style="21" customWidth="1"/>
    <col min="142" max="142" width="11.44140625" style="21" customWidth="1"/>
    <col min="143" max="143" width="9.109375" style="21" customWidth="1"/>
    <col min="144" max="144" width="11.109375" style="21" customWidth="1"/>
    <col min="145" max="146" width="10.5546875" style="21" customWidth="1"/>
    <col min="147" max="147" width="9.109375" style="21" customWidth="1"/>
    <col min="148" max="16384" width="9.109375" style="21"/>
  </cols>
  <sheetData>
    <row r="1" spans="1:147" s="7" customFormat="1" ht="14.25" customHeight="1" x14ac:dyDescent="0.25">
      <c r="A1" s="218" t="s">
        <v>205</v>
      </c>
      <c r="B1" s="218"/>
      <c r="C1" s="218"/>
      <c r="D1" s="218"/>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row>
    <row r="2" spans="1:147" s="7" customFormat="1" ht="12.75" x14ac:dyDescent="0.2"/>
    <row r="3" spans="1:147" s="7" customFormat="1" ht="13.5" customHeight="1" x14ac:dyDescent="0.25">
      <c r="A3" s="194" t="s">
        <v>37</v>
      </c>
      <c r="B3" s="222" t="s">
        <v>120</v>
      </c>
      <c r="C3" s="222" t="s">
        <v>122</v>
      </c>
      <c r="D3" s="222" t="s">
        <v>121</v>
      </c>
      <c r="E3" s="235" t="s">
        <v>186</v>
      </c>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t="s">
        <v>184</v>
      </c>
      <c r="BK3" s="235"/>
      <c r="BL3" s="235"/>
      <c r="BM3" s="235"/>
      <c r="BN3" s="235"/>
      <c r="BO3" s="235"/>
      <c r="BP3" s="235"/>
      <c r="BQ3" s="235"/>
      <c r="BR3" s="235"/>
      <c r="BS3" s="235"/>
      <c r="BT3" s="235"/>
      <c r="BU3" s="235"/>
      <c r="BV3" s="235"/>
      <c r="BW3" s="235"/>
      <c r="BX3" s="235"/>
      <c r="BY3" s="235"/>
      <c r="BZ3" s="235"/>
      <c r="CA3" s="235"/>
      <c r="CB3" s="235"/>
      <c r="CC3" s="235"/>
      <c r="CD3" s="235"/>
      <c r="CE3" s="243" t="s">
        <v>0</v>
      </c>
      <c r="CF3" s="244"/>
      <c r="CG3" s="244"/>
      <c r="CH3" s="244"/>
      <c r="CI3" s="244"/>
      <c r="CJ3" s="244"/>
      <c r="CK3" s="244"/>
      <c r="CL3" s="244"/>
      <c r="CM3" s="244"/>
      <c r="CN3" s="244"/>
      <c r="CO3" s="244"/>
      <c r="CP3" s="244"/>
      <c r="CQ3" s="244"/>
      <c r="CR3" s="245"/>
      <c r="CS3" s="235" t="s">
        <v>147</v>
      </c>
      <c r="CT3" s="235"/>
      <c r="CU3" s="235"/>
      <c r="CV3" s="235"/>
      <c r="CW3" s="235"/>
      <c r="CX3" s="235"/>
      <c r="CY3" s="235"/>
      <c r="CZ3" s="235"/>
      <c r="DA3" s="235"/>
      <c r="DB3" s="235" t="s">
        <v>2</v>
      </c>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t="s">
        <v>118</v>
      </c>
      <c r="EJ3" s="235"/>
      <c r="EK3" s="235"/>
      <c r="EL3" s="235"/>
      <c r="EM3" s="235"/>
      <c r="EN3" s="235"/>
      <c r="EO3" s="235"/>
      <c r="EP3" s="235"/>
      <c r="EQ3" s="235"/>
    </row>
    <row r="4" spans="1:147" s="7" customFormat="1" ht="111" customHeight="1" x14ac:dyDescent="0.25">
      <c r="A4" s="220"/>
      <c r="B4" s="223"/>
      <c r="C4" s="223"/>
      <c r="D4" s="223"/>
      <c r="E4" s="225" t="s">
        <v>3</v>
      </c>
      <c r="F4" s="226"/>
      <c r="G4" s="226"/>
      <c r="H4" s="226"/>
      <c r="I4" s="226"/>
      <c r="J4" s="227"/>
      <c r="K4" s="225" t="s">
        <v>4</v>
      </c>
      <c r="L4" s="226"/>
      <c r="M4" s="226"/>
      <c r="N4" s="226"/>
      <c r="O4" s="226"/>
      <c r="P4" s="227"/>
      <c r="Q4" s="225" t="s">
        <v>114</v>
      </c>
      <c r="R4" s="226"/>
      <c r="S4" s="226"/>
      <c r="T4" s="226"/>
      <c r="U4" s="226"/>
      <c r="V4" s="227"/>
      <c r="W4" s="228" t="s">
        <v>140</v>
      </c>
      <c r="X4" s="229"/>
      <c r="Y4" s="229"/>
      <c r="Z4" s="229"/>
      <c r="AA4" s="229"/>
      <c r="AB4" s="230"/>
      <c r="AC4" s="228" t="s">
        <v>141</v>
      </c>
      <c r="AD4" s="229"/>
      <c r="AE4" s="229"/>
      <c r="AF4" s="229"/>
      <c r="AG4" s="229"/>
      <c r="AH4" s="230"/>
      <c r="AI4" s="228" t="s">
        <v>142</v>
      </c>
      <c r="AJ4" s="229"/>
      <c r="AK4" s="229"/>
      <c r="AL4" s="229"/>
      <c r="AM4" s="229"/>
      <c r="AN4" s="230"/>
      <c r="AO4" s="236" t="s">
        <v>10</v>
      </c>
      <c r="AP4" s="229"/>
      <c r="AQ4" s="229"/>
      <c r="AR4" s="229"/>
      <c r="AS4" s="229"/>
      <c r="AT4" s="230"/>
      <c r="AU4" s="228" t="s">
        <v>11</v>
      </c>
      <c r="AV4" s="229"/>
      <c r="AW4" s="229"/>
      <c r="AX4" s="229"/>
      <c r="AY4" s="229"/>
      <c r="AZ4" s="230"/>
      <c r="BA4" s="239" t="s">
        <v>143</v>
      </c>
      <c r="BB4" s="239"/>
      <c r="BC4" s="239"/>
      <c r="BD4" s="239"/>
      <c r="BE4" s="239"/>
      <c r="BF4" s="239"/>
      <c r="BG4" s="231" t="s">
        <v>178</v>
      </c>
      <c r="BH4" s="233" t="s">
        <v>181</v>
      </c>
      <c r="BI4" s="231" t="s">
        <v>182</v>
      </c>
      <c r="BJ4" s="228" t="s">
        <v>144</v>
      </c>
      <c r="BK4" s="229"/>
      <c r="BL4" s="229"/>
      <c r="BM4" s="229"/>
      <c r="BN4" s="229"/>
      <c r="BO4" s="230"/>
      <c r="BP4" s="236" t="s">
        <v>183</v>
      </c>
      <c r="BQ4" s="229"/>
      <c r="BR4" s="229"/>
      <c r="BS4" s="229"/>
      <c r="BT4" s="229"/>
      <c r="BU4" s="230"/>
      <c r="BV4" s="228" t="s">
        <v>145</v>
      </c>
      <c r="BW4" s="229"/>
      <c r="BX4" s="229"/>
      <c r="BY4" s="229"/>
      <c r="BZ4" s="229"/>
      <c r="CA4" s="230"/>
      <c r="CB4" s="240" t="s">
        <v>178</v>
      </c>
      <c r="CC4" s="237" t="s">
        <v>181</v>
      </c>
      <c r="CD4" s="232" t="s">
        <v>182</v>
      </c>
      <c r="CE4" s="247" t="s">
        <v>162</v>
      </c>
      <c r="CF4" s="247"/>
      <c r="CG4" s="247"/>
      <c r="CH4" s="247"/>
      <c r="CI4" s="247"/>
      <c r="CJ4" s="247"/>
      <c r="CK4" s="235" t="s">
        <v>17</v>
      </c>
      <c r="CL4" s="235"/>
      <c r="CM4" s="235"/>
      <c r="CN4" s="235"/>
      <c r="CO4" s="235"/>
      <c r="CP4" s="232" t="s">
        <v>178</v>
      </c>
      <c r="CQ4" s="234" t="s">
        <v>181</v>
      </c>
      <c r="CR4" s="232" t="s">
        <v>182</v>
      </c>
      <c r="CS4" s="235"/>
      <c r="CT4" s="235"/>
      <c r="CU4" s="235"/>
      <c r="CV4" s="235"/>
      <c r="CW4" s="235"/>
      <c r="CX4" s="235"/>
      <c r="CY4" s="235"/>
      <c r="CZ4" s="235"/>
      <c r="DA4" s="235"/>
      <c r="DB4" s="247" t="s">
        <v>149</v>
      </c>
      <c r="DC4" s="247"/>
      <c r="DD4" s="247"/>
      <c r="DE4" s="247"/>
      <c r="DF4" s="247"/>
      <c r="DG4" s="247"/>
      <c r="DH4" s="247" t="s">
        <v>153</v>
      </c>
      <c r="DI4" s="247"/>
      <c r="DJ4" s="247"/>
      <c r="DK4" s="247"/>
      <c r="DL4" s="247"/>
      <c r="DM4" s="247"/>
      <c r="DN4" s="247" t="s">
        <v>154</v>
      </c>
      <c r="DO4" s="247"/>
      <c r="DP4" s="247"/>
      <c r="DQ4" s="247"/>
      <c r="DR4" s="247"/>
      <c r="DS4" s="247"/>
      <c r="DT4" s="247" t="s">
        <v>155</v>
      </c>
      <c r="DU4" s="247"/>
      <c r="DV4" s="247"/>
      <c r="DW4" s="247"/>
      <c r="DX4" s="247"/>
      <c r="DY4" s="247"/>
      <c r="DZ4" s="235" t="s">
        <v>156</v>
      </c>
      <c r="EA4" s="235"/>
      <c r="EB4" s="235"/>
      <c r="EC4" s="235"/>
      <c r="ED4" s="235"/>
      <c r="EE4" s="235"/>
      <c r="EF4" s="232" t="s">
        <v>178</v>
      </c>
      <c r="EG4" s="234" t="s">
        <v>181</v>
      </c>
      <c r="EH4" s="235" t="s">
        <v>182</v>
      </c>
      <c r="EI4" s="235"/>
      <c r="EJ4" s="235"/>
      <c r="EK4" s="235"/>
      <c r="EL4" s="235"/>
      <c r="EM4" s="235"/>
      <c r="EN4" s="235"/>
      <c r="EO4" s="235"/>
      <c r="EP4" s="235"/>
      <c r="EQ4" s="235"/>
    </row>
    <row r="5" spans="1:147" s="93" customFormat="1" ht="15" customHeight="1" x14ac:dyDescent="0.25">
      <c r="A5" s="220"/>
      <c r="B5" s="223"/>
      <c r="C5" s="223"/>
      <c r="D5" s="223"/>
      <c r="E5" s="87" t="s">
        <v>18</v>
      </c>
      <c r="F5" s="88" t="s">
        <v>187</v>
      </c>
      <c r="G5" s="88"/>
      <c r="H5" s="88"/>
      <c r="I5" s="88"/>
      <c r="J5" s="88" t="s">
        <v>187</v>
      </c>
      <c r="K5" s="87" t="s">
        <v>19</v>
      </c>
      <c r="L5" s="88" t="s">
        <v>188</v>
      </c>
      <c r="M5" s="88"/>
      <c r="N5" s="88"/>
      <c r="O5" s="88"/>
      <c r="P5" s="88" t="s">
        <v>188</v>
      </c>
      <c r="Q5" s="87" t="s">
        <v>20</v>
      </c>
      <c r="R5" s="88" t="s">
        <v>189</v>
      </c>
      <c r="S5" s="88"/>
      <c r="T5" s="88"/>
      <c r="U5" s="88"/>
      <c r="V5" s="88" t="s">
        <v>189</v>
      </c>
      <c r="W5" s="89" t="s">
        <v>21</v>
      </c>
      <c r="X5" s="88" t="s">
        <v>190</v>
      </c>
      <c r="Y5" s="88"/>
      <c r="Z5" s="88"/>
      <c r="AA5" s="88"/>
      <c r="AB5" s="88" t="s">
        <v>190</v>
      </c>
      <c r="AC5" s="89" t="s">
        <v>22</v>
      </c>
      <c r="AD5" s="88" t="s">
        <v>191</v>
      </c>
      <c r="AE5" s="88"/>
      <c r="AF5" s="88"/>
      <c r="AG5" s="88"/>
      <c r="AH5" s="88" t="s">
        <v>191</v>
      </c>
      <c r="AI5" s="89" t="s">
        <v>23</v>
      </c>
      <c r="AJ5" s="88" t="s">
        <v>192</v>
      </c>
      <c r="AK5" s="88"/>
      <c r="AL5" s="88"/>
      <c r="AM5" s="88"/>
      <c r="AN5" s="88" t="s">
        <v>192</v>
      </c>
      <c r="AO5" s="87" t="s">
        <v>24</v>
      </c>
      <c r="AP5" s="88" t="s">
        <v>193</v>
      </c>
      <c r="AQ5" s="88"/>
      <c r="AR5" s="88"/>
      <c r="AS5" s="88"/>
      <c r="AT5" s="88" t="s">
        <v>193</v>
      </c>
      <c r="AU5" s="89" t="s">
        <v>25</v>
      </c>
      <c r="AV5" s="88" t="s">
        <v>194</v>
      </c>
      <c r="AW5" s="88"/>
      <c r="AX5" s="88"/>
      <c r="AY5" s="88"/>
      <c r="AZ5" s="88" t="s">
        <v>194</v>
      </c>
      <c r="BA5" s="90" t="s">
        <v>157</v>
      </c>
      <c r="BB5" s="88" t="s">
        <v>195</v>
      </c>
      <c r="BC5" s="88"/>
      <c r="BD5" s="88"/>
      <c r="BE5" s="88"/>
      <c r="BF5" s="88" t="s">
        <v>195</v>
      </c>
      <c r="BG5" s="232"/>
      <c r="BH5" s="234"/>
      <c r="BI5" s="232"/>
      <c r="BJ5" s="89" t="s">
        <v>29</v>
      </c>
      <c r="BK5" s="88" t="s">
        <v>196</v>
      </c>
      <c r="BL5" s="88"/>
      <c r="BM5" s="88"/>
      <c r="BN5" s="88"/>
      <c r="BO5" s="88" t="s">
        <v>196</v>
      </c>
      <c r="BP5" s="87" t="s">
        <v>30</v>
      </c>
      <c r="BQ5" s="88" t="s">
        <v>197</v>
      </c>
      <c r="BR5" s="88"/>
      <c r="BS5" s="88"/>
      <c r="BT5" s="88"/>
      <c r="BU5" s="88" t="s">
        <v>197</v>
      </c>
      <c r="BV5" s="91" t="s">
        <v>31</v>
      </c>
      <c r="BW5" s="88" t="s">
        <v>198</v>
      </c>
      <c r="BX5" s="88"/>
      <c r="BY5" s="88"/>
      <c r="BZ5" s="88"/>
      <c r="CA5" s="88" t="s">
        <v>198</v>
      </c>
      <c r="CB5" s="240"/>
      <c r="CC5" s="237"/>
      <c r="CD5" s="232"/>
      <c r="CE5" s="91" t="s">
        <v>163</v>
      </c>
      <c r="CF5" s="88" t="s">
        <v>185</v>
      </c>
      <c r="CG5" s="88"/>
      <c r="CH5" s="88"/>
      <c r="CI5" s="88"/>
      <c r="CJ5" s="88" t="s">
        <v>185</v>
      </c>
      <c r="CK5" s="91" t="s">
        <v>33</v>
      </c>
      <c r="CL5" s="88" t="s">
        <v>199</v>
      </c>
      <c r="CM5" s="88"/>
      <c r="CN5" s="88"/>
      <c r="CO5" s="88" t="s">
        <v>199</v>
      </c>
      <c r="CP5" s="232"/>
      <c r="CQ5" s="234"/>
      <c r="CR5" s="232"/>
      <c r="CS5" s="91" t="s">
        <v>34</v>
      </c>
      <c r="CT5" s="92" t="s">
        <v>34</v>
      </c>
      <c r="CU5" s="92"/>
      <c r="CV5" s="92"/>
      <c r="CW5" s="92"/>
      <c r="CX5" s="88" t="s">
        <v>34</v>
      </c>
      <c r="CY5" s="246" t="s">
        <v>178</v>
      </c>
      <c r="CZ5" s="242" t="s">
        <v>181</v>
      </c>
      <c r="DA5" s="242" t="s">
        <v>182</v>
      </c>
      <c r="DB5" s="91" t="s">
        <v>148</v>
      </c>
      <c r="DC5" s="88" t="s">
        <v>200</v>
      </c>
      <c r="DD5" s="88"/>
      <c r="DE5" s="88"/>
      <c r="DF5" s="88"/>
      <c r="DG5" s="88" t="s">
        <v>200</v>
      </c>
      <c r="DH5" s="91" t="s">
        <v>150</v>
      </c>
      <c r="DI5" s="88" t="s">
        <v>201</v>
      </c>
      <c r="DJ5" s="88"/>
      <c r="DK5" s="88"/>
      <c r="DL5" s="88"/>
      <c r="DM5" s="88" t="s">
        <v>201</v>
      </c>
      <c r="DN5" s="91" t="s">
        <v>151</v>
      </c>
      <c r="DO5" s="88" t="s">
        <v>202</v>
      </c>
      <c r="DP5" s="88"/>
      <c r="DQ5" s="88"/>
      <c r="DR5" s="88"/>
      <c r="DS5" s="88" t="s">
        <v>202</v>
      </c>
      <c r="DT5" s="91" t="s">
        <v>35</v>
      </c>
      <c r="DU5" s="88" t="s">
        <v>203</v>
      </c>
      <c r="DV5" s="88"/>
      <c r="DW5" s="88"/>
      <c r="DX5" s="88"/>
      <c r="DY5" s="88" t="s">
        <v>203</v>
      </c>
      <c r="DZ5" s="91" t="s">
        <v>152</v>
      </c>
      <c r="EA5" s="88" t="s">
        <v>204</v>
      </c>
      <c r="EB5" s="88"/>
      <c r="EC5" s="88"/>
      <c r="ED5" s="88"/>
      <c r="EE5" s="88" t="s">
        <v>204</v>
      </c>
      <c r="EF5" s="232"/>
      <c r="EG5" s="234"/>
      <c r="EH5" s="235"/>
      <c r="EI5" s="91" t="s">
        <v>36</v>
      </c>
      <c r="EJ5" s="88" t="s">
        <v>36</v>
      </c>
      <c r="EK5" s="88"/>
      <c r="EL5" s="88"/>
      <c r="EM5" s="88"/>
      <c r="EN5" s="88" t="s">
        <v>36</v>
      </c>
      <c r="EO5" s="232" t="s">
        <v>178</v>
      </c>
      <c r="EP5" s="234" t="s">
        <v>181</v>
      </c>
      <c r="EQ5" s="248" t="s">
        <v>182</v>
      </c>
    </row>
    <row r="6" spans="1:147" s="7" customFormat="1" ht="93" customHeight="1" x14ac:dyDescent="0.25">
      <c r="A6" s="221"/>
      <c r="B6" s="221"/>
      <c r="C6" s="224"/>
      <c r="D6" s="224"/>
      <c r="E6" s="3" t="s">
        <v>158</v>
      </c>
      <c r="F6" s="33" t="s">
        <v>38</v>
      </c>
      <c r="G6" s="33" t="s">
        <v>159</v>
      </c>
      <c r="H6" s="33" t="s">
        <v>160</v>
      </c>
      <c r="I6" s="33" t="s">
        <v>179</v>
      </c>
      <c r="J6" s="83" t="s">
        <v>113</v>
      </c>
      <c r="K6" s="3" t="s">
        <v>158</v>
      </c>
      <c r="L6" s="33" t="s">
        <v>38</v>
      </c>
      <c r="M6" s="33" t="s">
        <v>159</v>
      </c>
      <c r="N6" s="33" t="s">
        <v>160</v>
      </c>
      <c r="O6" s="33" t="s">
        <v>179</v>
      </c>
      <c r="P6" s="83" t="s">
        <v>113</v>
      </c>
      <c r="Q6" s="3" t="s">
        <v>158</v>
      </c>
      <c r="R6" s="33" t="s">
        <v>38</v>
      </c>
      <c r="S6" s="33" t="s">
        <v>159</v>
      </c>
      <c r="T6" s="33" t="s">
        <v>160</v>
      </c>
      <c r="U6" s="33" t="s">
        <v>179</v>
      </c>
      <c r="V6" s="83" t="s">
        <v>113</v>
      </c>
      <c r="W6" s="33" t="s">
        <v>158</v>
      </c>
      <c r="X6" s="33" t="s">
        <v>38</v>
      </c>
      <c r="Y6" s="33" t="s">
        <v>159</v>
      </c>
      <c r="Z6" s="33" t="s">
        <v>160</v>
      </c>
      <c r="AA6" s="33" t="s">
        <v>179</v>
      </c>
      <c r="AB6" s="83" t="s">
        <v>113</v>
      </c>
      <c r="AC6" s="33" t="s">
        <v>158</v>
      </c>
      <c r="AD6" s="33" t="s">
        <v>38</v>
      </c>
      <c r="AE6" s="33" t="s">
        <v>159</v>
      </c>
      <c r="AF6" s="33" t="s">
        <v>160</v>
      </c>
      <c r="AG6" s="33" t="s">
        <v>179</v>
      </c>
      <c r="AH6" s="83" t="s">
        <v>113</v>
      </c>
      <c r="AI6" s="86" t="s">
        <v>158</v>
      </c>
      <c r="AJ6" s="33" t="s">
        <v>38</v>
      </c>
      <c r="AK6" s="33" t="s">
        <v>159</v>
      </c>
      <c r="AL6" s="33" t="s">
        <v>160</v>
      </c>
      <c r="AM6" s="33" t="s">
        <v>179</v>
      </c>
      <c r="AN6" s="83" t="s">
        <v>113</v>
      </c>
      <c r="AO6" s="3" t="s">
        <v>158</v>
      </c>
      <c r="AP6" s="33" t="s">
        <v>38</v>
      </c>
      <c r="AQ6" s="33" t="s">
        <v>159</v>
      </c>
      <c r="AR6" s="33" t="s">
        <v>160</v>
      </c>
      <c r="AS6" s="33" t="s">
        <v>179</v>
      </c>
      <c r="AT6" s="83" t="s">
        <v>113</v>
      </c>
      <c r="AU6" s="33" t="s">
        <v>158</v>
      </c>
      <c r="AV6" s="33" t="s">
        <v>38</v>
      </c>
      <c r="AW6" s="33" t="s">
        <v>159</v>
      </c>
      <c r="AX6" s="33" t="s">
        <v>160</v>
      </c>
      <c r="AY6" s="33" t="s">
        <v>179</v>
      </c>
      <c r="AZ6" s="83" t="s">
        <v>113</v>
      </c>
      <c r="BA6" s="3" t="s">
        <v>158</v>
      </c>
      <c r="BB6" s="33" t="s">
        <v>38</v>
      </c>
      <c r="BC6" s="33" t="s">
        <v>159</v>
      </c>
      <c r="BD6" s="33" t="s">
        <v>160</v>
      </c>
      <c r="BE6" s="33" t="s">
        <v>179</v>
      </c>
      <c r="BF6" s="83" t="s">
        <v>113</v>
      </c>
      <c r="BG6" s="232"/>
      <c r="BH6" s="234"/>
      <c r="BI6" s="232"/>
      <c r="BJ6" s="33" t="s">
        <v>158</v>
      </c>
      <c r="BK6" s="33" t="s">
        <v>38</v>
      </c>
      <c r="BL6" s="33" t="s">
        <v>159</v>
      </c>
      <c r="BM6" s="33" t="s">
        <v>160</v>
      </c>
      <c r="BN6" s="33" t="s">
        <v>179</v>
      </c>
      <c r="BO6" s="83" t="s">
        <v>113</v>
      </c>
      <c r="BP6" s="3" t="s">
        <v>158</v>
      </c>
      <c r="BQ6" s="33" t="s">
        <v>38</v>
      </c>
      <c r="BR6" s="33" t="s">
        <v>159</v>
      </c>
      <c r="BS6" s="33" t="s">
        <v>160</v>
      </c>
      <c r="BT6" s="33" t="s">
        <v>179</v>
      </c>
      <c r="BU6" s="83" t="s">
        <v>113</v>
      </c>
      <c r="BV6" s="33" t="s">
        <v>158</v>
      </c>
      <c r="BW6" s="33" t="s">
        <v>38</v>
      </c>
      <c r="BX6" s="33" t="s">
        <v>159</v>
      </c>
      <c r="BY6" s="33" t="s">
        <v>160</v>
      </c>
      <c r="BZ6" s="33" t="s">
        <v>179</v>
      </c>
      <c r="CA6" s="83" t="s">
        <v>113</v>
      </c>
      <c r="CB6" s="241"/>
      <c r="CC6" s="238"/>
      <c r="CD6" s="232"/>
      <c r="CE6" s="94" t="s">
        <v>158</v>
      </c>
      <c r="CF6" s="94" t="s">
        <v>38</v>
      </c>
      <c r="CG6" s="94" t="s">
        <v>159</v>
      </c>
      <c r="CH6" s="94" t="s">
        <v>160</v>
      </c>
      <c r="CI6" s="94" t="s">
        <v>179</v>
      </c>
      <c r="CJ6" s="83" t="s">
        <v>113</v>
      </c>
      <c r="CK6" s="94" t="s">
        <v>158</v>
      </c>
      <c r="CL6" s="94" t="s">
        <v>38</v>
      </c>
      <c r="CM6" s="94" t="s">
        <v>159</v>
      </c>
      <c r="CN6" s="94" t="s">
        <v>160</v>
      </c>
      <c r="CO6" s="83" t="s">
        <v>113</v>
      </c>
      <c r="CP6" s="232"/>
      <c r="CQ6" s="234"/>
      <c r="CR6" s="232"/>
      <c r="CS6" s="33" t="s">
        <v>158</v>
      </c>
      <c r="CT6" s="33" t="s">
        <v>38</v>
      </c>
      <c r="CU6" s="33" t="s">
        <v>159</v>
      </c>
      <c r="CV6" s="33" t="s">
        <v>160</v>
      </c>
      <c r="CW6" s="33" t="s">
        <v>180</v>
      </c>
      <c r="CX6" s="83" t="s">
        <v>113</v>
      </c>
      <c r="CY6" s="241"/>
      <c r="CZ6" s="238"/>
      <c r="DA6" s="238"/>
      <c r="DB6" s="94" t="s">
        <v>158</v>
      </c>
      <c r="DC6" s="94" t="s">
        <v>38</v>
      </c>
      <c r="DD6" s="94" t="s">
        <v>159</v>
      </c>
      <c r="DE6" s="94" t="s">
        <v>160</v>
      </c>
      <c r="DF6" s="94" t="s">
        <v>179</v>
      </c>
      <c r="DG6" s="83" t="s">
        <v>113</v>
      </c>
      <c r="DH6" s="94" t="s">
        <v>158</v>
      </c>
      <c r="DI6" s="94" t="s">
        <v>38</v>
      </c>
      <c r="DJ6" s="94" t="s">
        <v>159</v>
      </c>
      <c r="DK6" s="94" t="s">
        <v>160</v>
      </c>
      <c r="DL6" s="94" t="s">
        <v>179</v>
      </c>
      <c r="DM6" s="83" t="s">
        <v>113</v>
      </c>
      <c r="DN6" s="94" t="s">
        <v>158</v>
      </c>
      <c r="DO6" s="94" t="s">
        <v>38</v>
      </c>
      <c r="DP6" s="94" t="s">
        <v>159</v>
      </c>
      <c r="DQ6" s="94" t="s">
        <v>160</v>
      </c>
      <c r="DR6" s="94" t="s">
        <v>179</v>
      </c>
      <c r="DS6" s="83" t="s">
        <v>113</v>
      </c>
      <c r="DT6" s="94" t="s">
        <v>158</v>
      </c>
      <c r="DU6" s="94" t="s">
        <v>38</v>
      </c>
      <c r="DV6" s="94" t="s">
        <v>159</v>
      </c>
      <c r="DW6" s="94" t="s">
        <v>160</v>
      </c>
      <c r="DX6" s="94" t="s">
        <v>179</v>
      </c>
      <c r="DY6" s="83" t="s">
        <v>113</v>
      </c>
      <c r="DZ6" s="94" t="s">
        <v>158</v>
      </c>
      <c r="EA6" s="94" t="s">
        <v>38</v>
      </c>
      <c r="EB6" s="94" t="s">
        <v>159</v>
      </c>
      <c r="EC6" s="94" t="s">
        <v>160</v>
      </c>
      <c r="ED6" s="94" t="s">
        <v>179</v>
      </c>
      <c r="EE6" s="83" t="s">
        <v>113</v>
      </c>
      <c r="EF6" s="232"/>
      <c r="EG6" s="234"/>
      <c r="EH6" s="235"/>
      <c r="EI6" s="84" t="s">
        <v>158</v>
      </c>
      <c r="EJ6" s="33" t="s">
        <v>38</v>
      </c>
      <c r="EK6" s="33" t="s">
        <v>159</v>
      </c>
      <c r="EL6" s="85" t="s">
        <v>160</v>
      </c>
      <c r="EM6" s="33" t="s">
        <v>179</v>
      </c>
      <c r="EN6" s="83" t="s">
        <v>113</v>
      </c>
      <c r="EO6" s="232"/>
      <c r="EP6" s="234"/>
      <c r="EQ6" s="249"/>
    </row>
    <row r="7" spans="1:147" s="121" customFormat="1" ht="54" x14ac:dyDescent="0.35">
      <c r="A7" s="135" t="s">
        <v>209</v>
      </c>
      <c r="B7" s="120" t="s">
        <v>207</v>
      </c>
      <c r="C7" s="122">
        <v>1</v>
      </c>
      <c r="D7" s="123">
        <f t="shared" ref="D7:D8" si="0">H7+N7+T7+Z7+AF7+AL7+AR7+AX7+BD7+BM7+BS7+BY7+CH7++CN7+CV7+DE7+DK7+DQ7+DW7+EC7+EL7</f>
        <v>83.22</v>
      </c>
      <c r="E7" s="142">
        <v>4.7</v>
      </c>
      <c r="F7" s="143">
        <v>0.87</v>
      </c>
      <c r="G7" s="137">
        <v>6</v>
      </c>
      <c r="H7" s="143">
        <f>F7*G7+0.625</f>
        <v>5.8449999999999998</v>
      </c>
      <c r="I7" s="125" t="s">
        <v>166</v>
      </c>
      <c r="J7" s="137">
        <f>100-(F7*100)</f>
        <v>13</v>
      </c>
      <c r="K7" s="142">
        <v>99</v>
      </c>
      <c r="L7" s="167">
        <v>1</v>
      </c>
      <c r="M7" s="137">
        <v>6</v>
      </c>
      <c r="N7" s="143">
        <f>L7*M7+0.625</f>
        <v>6.625</v>
      </c>
      <c r="O7" s="125" t="s">
        <v>167</v>
      </c>
      <c r="P7" s="168">
        <f>100-(L7*100)</f>
        <v>0</v>
      </c>
      <c r="Q7" s="142">
        <v>5.0000000000000001E-3</v>
      </c>
      <c r="R7" s="143">
        <v>1</v>
      </c>
      <c r="S7" s="137">
        <v>5</v>
      </c>
      <c r="T7" s="143">
        <f>R7*S7+0.625</f>
        <v>5.625</v>
      </c>
      <c r="U7" s="125" t="s">
        <v>168</v>
      </c>
      <c r="V7" s="137">
        <f>100-(R7*100)</f>
        <v>0</v>
      </c>
      <c r="W7" s="142">
        <v>0</v>
      </c>
      <c r="X7" s="143">
        <v>1</v>
      </c>
      <c r="Y7" s="137">
        <v>4</v>
      </c>
      <c r="Z7" s="143">
        <f>X7*Y7+0.625</f>
        <v>4.625</v>
      </c>
      <c r="AA7" s="125" t="s">
        <v>169</v>
      </c>
      <c r="AB7" s="137">
        <f>100-X7*100</f>
        <v>0</v>
      </c>
      <c r="AC7" s="142">
        <v>0</v>
      </c>
      <c r="AD7" s="143">
        <f>1-AC7/100</f>
        <v>1</v>
      </c>
      <c r="AE7" s="137">
        <v>5</v>
      </c>
      <c r="AF7" s="143">
        <f>AD7*AE7+0.625</f>
        <v>5.625</v>
      </c>
      <c r="AG7" s="125" t="s">
        <v>170</v>
      </c>
      <c r="AH7" s="165">
        <f>100-AD7*100</f>
        <v>0</v>
      </c>
      <c r="AI7" s="166" t="s">
        <v>119</v>
      </c>
      <c r="AJ7" s="143"/>
      <c r="AK7" s="137">
        <v>5</v>
      </c>
      <c r="AL7" s="143">
        <f>AJ7*AK7</f>
        <v>0</v>
      </c>
      <c r="AM7" s="125" t="s">
        <v>171</v>
      </c>
      <c r="AN7" s="137"/>
      <c r="AO7" s="142">
        <v>0</v>
      </c>
      <c r="AP7" s="143">
        <v>1</v>
      </c>
      <c r="AQ7" s="137">
        <v>6</v>
      </c>
      <c r="AR7" s="143">
        <f>AP7*AQ7+0.625</f>
        <v>6.625</v>
      </c>
      <c r="AS7" s="125" t="s">
        <v>172</v>
      </c>
      <c r="AT7" s="137">
        <f>100-AP7*100</f>
        <v>0</v>
      </c>
      <c r="AU7" s="142">
        <v>0</v>
      </c>
      <c r="AV7" s="143">
        <v>1</v>
      </c>
      <c r="AW7" s="137">
        <v>7</v>
      </c>
      <c r="AX7" s="143">
        <f>AV7*AW7+0.625</f>
        <v>7.625</v>
      </c>
      <c r="AY7" s="127" t="s">
        <v>173</v>
      </c>
      <c r="AZ7" s="137">
        <f>100-AV7*100</f>
        <v>0</v>
      </c>
      <c r="BA7" s="142">
        <v>0</v>
      </c>
      <c r="BB7" s="143">
        <v>1</v>
      </c>
      <c r="BC7" s="137">
        <v>5</v>
      </c>
      <c r="BD7" s="143">
        <f>BB7*BC7+0.625</f>
        <v>5.625</v>
      </c>
      <c r="BE7" s="127" t="s">
        <v>174</v>
      </c>
      <c r="BF7" s="137">
        <f>100-BB7*100</f>
        <v>0</v>
      </c>
      <c r="BG7" s="128">
        <v>49</v>
      </c>
      <c r="BH7" s="123">
        <f>BD7+AX7+AR7+AL7+AF7+Z7+T7+N7+H7</f>
        <v>48.22</v>
      </c>
      <c r="BI7" s="126"/>
      <c r="BJ7" s="141" t="s">
        <v>119</v>
      </c>
      <c r="BK7" s="124"/>
      <c r="BL7" s="137">
        <v>5</v>
      </c>
      <c r="BM7" s="143">
        <f>BK7*BL7</f>
        <v>0</v>
      </c>
      <c r="BN7" s="125" t="s">
        <v>175</v>
      </c>
      <c r="BO7" s="126"/>
      <c r="BP7" s="142" t="s">
        <v>119</v>
      </c>
      <c r="BQ7" s="126"/>
      <c r="BR7" s="137">
        <v>4</v>
      </c>
      <c r="BS7" s="124">
        <f>BQ7*BR7</f>
        <v>0</v>
      </c>
      <c r="BT7" s="127" t="s">
        <v>174</v>
      </c>
      <c r="BV7" s="142">
        <v>-1</v>
      </c>
      <c r="BW7" s="143">
        <v>1</v>
      </c>
      <c r="BX7" s="137">
        <v>5</v>
      </c>
      <c r="BY7" s="143">
        <f>BW7*BX7+9</f>
        <v>14</v>
      </c>
      <c r="BZ7" s="125" t="s">
        <v>176</v>
      </c>
      <c r="CA7" s="137">
        <f>100-BW7*100</f>
        <v>0</v>
      </c>
      <c r="CB7" s="126">
        <v>14</v>
      </c>
      <c r="CC7" s="124">
        <f>BM7+BS7+BY7</f>
        <v>14</v>
      </c>
      <c r="CD7" s="126"/>
      <c r="CE7" s="144">
        <v>1</v>
      </c>
      <c r="CF7" s="145">
        <v>1</v>
      </c>
      <c r="CG7" s="138">
        <v>4</v>
      </c>
      <c r="CH7" s="146">
        <f t="shared" ref="CH7:CH8" si="1">CF7*CG7</f>
        <v>4</v>
      </c>
      <c r="CI7" s="129">
        <v>1</v>
      </c>
      <c r="CJ7" s="148">
        <f>100-CF7*100</f>
        <v>0</v>
      </c>
      <c r="CK7" s="144">
        <v>0</v>
      </c>
      <c r="CL7" s="138">
        <v>1</v>
      </c>
      <c r="CM7" s="138">
        <v>3</v>
      </c>
      <c r="CN7" s="145">
        <f>CL7*CM7</f>
        <v>3</v>
      </c>
      <c r="CO7" s="138">
        <f>100-CL7*100</f>
        <v>0</v>
      </c>
      <c r="CP7" s="138">
        <v>7</v>
      </c>
      <c r="CQ7" s="145">
        <f t="shared" ref="CQ7:CQ8" si="2">CH7+CN7</f>
        <v>7</v>
      </c>
      <c r="CR7" s="128"/>
      <c r="CS7" s="142">
        <v>1</v>
      </c>
      <c r="CT7" s="143">
        <v>1</v>
      </c>
      <c r="CU7" s="137">
        <v>6</v>
      </c>
      <c r="CV7" s="143">
        <f>CT7*CU7</f>
        <v>6</v>
      </c>
      <c r="CW7" s="130">
        <v>1</v>
      </c>
      <c r="CX7" s="126">
        <f>100-CT7*100</f>
        <v>0</v>
      </c>
      <c r="CY7" s="137">
        <v>6</v>
      </c>
      <c r="CZ7" s="143">
        <f>CV7</f>
        <v>6</v>
      </c>
      <c r="DA7" s="126"/>
      <c r="DB7" s="138">
        <v>0</v>
      </c>
      <c r="DC7" s="145">
        <v>0</v>
      </c>
      <c r="DD7" s="138">
        <v>4</v>
      </c>
      <c r="DE7" s="145">
        <f>DC7*DD7</f>
        <v>0</v>
      </c>
      <c r="DF7" s="131">
        <v>1</v>
      </c>
      <c r="DG7" s="138">
        <f>100-DC7*100</f>
        <v>100</v>
      </c>
      <c r="DH7" s="138">
        <v>0</v>
      </c>
      <c r="DI7" s="145">
        <v>0</v>
      </c>
      <c r="DJ7" s="138">
        <v>4</v>
      </c>
      <c r="DK7" s="145">
        <f>DI7*DJ7</f>
        <v>0</v>
      </c>
      <c r="DL7" s="131">
        <v>1</v>
      </c>
      <c r="DM7" s="138">
        <f>100-100*DI7</f>
        <v>100</v>
      </c>
      <c r="DN7" s="138">
        <v>0</v>
      </c>
      <c r="DO7" s="145">
        <v>0</v>
      </c>
      <c r="DP7" s="138">
        <v>4</v>
      </c>
      <c r="DQ7" s="145">
        <f>DO7*DP7</f>
        <v>0</v>
      </c>
      <c r="DR7" s="131">
        <v>1</v>
      </c>
      <c r="DS7" s="138">
        <f>100-DO7*100</f>
        <v>100</v>
      </c>
      <c r="DT7" s="138">
        <v>0</v>
      </c>
      <c r="DU7" s="145">
        <v>0</v>
      </c>
      <c r="DV7" s="138">
        <v>4</v>
      </c>
      <c r="DW7" s="145">
        <f>DU7*DV7</f>
        <v>0</v>
      </c>
      <c r="DX7" s="131">
        <v>1</v>
      </c>
      <c r="DY7" s="138">
        <f>100-DU7*100</f>
        <v>100</v>
      </c>
      <c r="DZ7" s="158" t="s">
        <v>119</v>
      </c>
      <c r="EA7" s="145"/>
      <c r="EB7" s="138">
        <v>2</v>
      </c>
      <c r="EC7" s="145">
        <f>EA7*EB7+2</f>
        <v>2</v>
      </c>
      <c r="ED7" s="131" t="s">
        <v>177</v>
      </c>
      <c r="EE7" s="137">
        <v>0</v>
      </c>
      <c r="EF7" s="128">
        <v>18</v>
      </c>
      <c r="EG7" s="123">
        <f>EC7+DW7+DQ7+DK7+DE7</f>
        <v>2</v>
      </c>
      <c r="EH7" s="128"/>
      <c r="EI7" s="142">
        <v>0</v>
      </c>
      <c r="EJ7" s="147">
        <v>1</v>
      </c>
      <c r="EK7" s="139">
        <v>6</v>
      </c>
      <c r="EL7" s="150">
        <f>EJ7*EK7</f>
        <v>6</v>
      </c>
      <c r="EM7" s="152">
        <v>0</v>
      </c>
      <c r="EN7" s="152">
        <f>100-EJ7*100</f>
        <v>0</v>
      </c>
      <c r="EO7" s="152">
        <v>6</v>
      </c>
      <c r="EP7" s="153">
        <f t="shared" ref="EP7:EP8" si="3">EL7</f>
        <v>6</v>
      </c>
      <c r="EQ7" s="132"/>
    </row>
    <row r="8" spans="1:147" s="121" customFormat="1" ht="72" x14ac:dyDescent="0.35">
      <c r="A8" s="136" t="s">
        <v>210</v>
      </c>
      <c r="B8" s="133" t="s">
        <v>208</v>
      </c>
      <c r="C8" s="122">
        <v>2</v>
      </c>
      <c r="D8" s="123">
        <f t="shared" si="0"/>
        <v>77.969929119724057</v>
      </c>
      <c r="E8" s="142">
        <v>19.687999999999999</v>
      </c>
      <c r="F8" s="143">
        <f>G32</f>
        <v>0.7</v>
      </c>
      <c r="G8" s="137">
        <v>6</v>
      </c>
      <c r="H8" s="143">
        <f>F8*G8</f>
        <v>4.1999999999999993</v>
      </c>
      <c r="I8" s="125" t="s">
        <v>166</v>
      </c>
      <c r="J8" s="179">
        <f>100-F8*100</f>
        <v>30</v>
      </c>
      <c r="K8" s="142">
        <v>92</v>
      </c>
      <c r="L8" s="167">
        <f>M21</f>
        <v>0.99354719563309268</v>
      </c>
      <c r="M8" s="137">
        <v>6</v>
      </c>
      <c r="N8" s="143">
        <f t="shared" ref="N8" si="4">L8*M8</f>
        <v>5.9612831737985559</v>
      </c>
      <c r="O8" s="125" t="s">
        <v>167</v>
      </c>
      <c r="P8" s="168">
        <f>100-(L8*100)</f>
        <v>0.64528043669072588</v>
      </c>
      <c r="Q8" s="142">
        <v>5.0999999999999997E-2</v>
      </c>
      <c r="R8" s="143">
        <f>(0.1-Q8)/0.08</f>
        <v>0.61250000000000004</v>
      </c>
      <c r="S8" s="137">
        <v>5</v>
      </c>
      <c r="T8" s="143">
        <f t="shared" ref="T8" si="5">R8*S8</f>
        <v>3.0625</v>
      </c>
      <c r="U8" s="125" t="s">
        <v>168</v>
      </c>
      <c r="V8" s="179">
        <f t="shared" ref="V8" si="6">100-(R8*100)</f>
        <v>38.749999999999993</v>
      </c>
      <c r="W8" s="142">
        <v>1.659</v>
      </c>
      <c r="X8" s="143">
        <f>Y32</f>
        <v>0.8</v>
      </c>
      <c r="Y8" s="137">
        <v>4</v>
      </c>
      <c r="Z8" s="143">
        <f t="shared" ref="Z8" si="7">X8*Y8</f>
        <v>3.2</v>
      </c>
      <c r="AA8" s="125" t="s">
        <v>169</v>
      </c>
      <c r="AB8" s="137">
        <f t="shared" ref="AB8" si="8">100-X8*100</f>
        <v>20</v>
      </c>
      <c r="AC8" s="142">
        <v>9.2590000000000003</v>
      </c>
      <c r="AD8" s="143">
        <v>0.90739999999999998</v>
      </c>
      <c r="AE8" s="137">
        <v>5</v>
      </c>
      <c r="AF8" s="143">
        <f t="shared" ref="AF8" si="9">AD8*AE8</f>
        <v>4.5369999999999999</v>
      </c>
      <c r="AG8" s="125" t="s">
        <v>170</v>
      </c>
      <c r="AH8" s="165">
        <f t="shared" ref="AH8" si="10">100-AD8*100</f>
        <v>9.2600000000000051</v>
      </c>
      <c r="AI8" s="144">
        <v>97.6</v>
      </c>
      <c r="AJ8" s="143">
        <v>1</v>
      </c>
      <c r="AK8" s="137">
        <v>5</v>
      </c>
      <c r="AL8" s="143">
        <f>AJ8*AK8</f>
        <v>5</v>
      </c>
      <c r="AM8" s="125" t="s">
        <v>171</v>
      </c>
      <c r="AN8" s="137">
        <f>100-AJ8*100</f>
        <v>0</v>
      </c>
      <c r="AO8" s="142">
        <v>2.0750000000000001E-2</v>
      </c>
      <c r="AP8" s="143">
        <f>AQ32</f>
        <v>0.83485765765425002</v>
      </c>
      <c r="AQ8" s="137">
        <v>6</v>
      </c>
      <c r="AR8" s="143">
        <f t="shared" ref="AR8" si="11">AP8*AQ8</f>
        <v>5.0091459459254999</v>
      </c>
      <c r="AS8" s="125" t="s">
        <v>172</v>
      </c>
      <c r="AT8" s="137">
        <f>100-AP8*100</f>
        <v>16.514234234575</v>
      </c>
      <c r="AU8" s="142">
        <v>0</v>
      </c>
      <c r="AV8" s="143">
        <v>1</v>
      </c>
      <c r="AW8" s="137">
        <v>7</v>
      </c>
      <c r="AX8" s="143">
        <f t="shared" ref="AX8" si="12">AV8*AW8</f>
        <v>7</v>
      </c>
      <c r="AY8" s="127" t="s">
        <v>173</v>
      </c>
      <c r="AZ8" s="137">
        <f t="shared" ref="AZ8" si="13">100-AV8*100</f>
        <v>0</v>
      </c>
      <c r="BA8" s="142">
        <v>0</v>
      </c>
      <c r="BB8" s="143">
        <v>1</v>
      </c>
      <c r="BC8" s="137">
        <v>5</v>
      </c>
      <c r="BD8" s="143">
        <f t="shared" ref="BD8" si="14">BB8*BC8</f>
        <v>5</v>
      </c>
      <c r="BE8" s="127" t="s">
        <v>174</v>
      </c>
      <c r="BF8" s="137">
        <f t="shared" ref="BF8" si="15">100-BB8*100</f>
        <v>0</v>
      </c>
      <c r="BG8" s="126">
        <v>49</v>
      </c>
      <c r="BH8" s="124">
        <f t="shared" ref="BH8" si="16">BD8+AX8+AR8+AL8+AF8+Z8+T8+N8+H8</f>
        <v>42.969929119724057</v>
      </c>
      <c r="BI8" s="126"/>
      <c r="BJ8" s="142">
        <v>102.098</v>
      </c>
      <c r="BK8" s="143">
        <v>1</v>
      </c>
      <c r="BL8" s="137">
        <v>5</v>
      </c>
      <c r="BM8" s="143">
        <f>BK8*BL8</f>
        <v>5</v>
      </c>
      <c r="BN8" s="125" t="s">
        <v>175</v>
      </c>
      <c r="BO8" s="137">
        <f>100-BK8*100</f>
        <v>0</v>
      </c>
      <c r="BP8" s="142">
        <v>1</v>
      </c>
      <c r="BQ8" s="143">
        <v>1</v>
      </c>
      <c r="BR8" s="137">
        <v>4</v>
      </c>
      <c r="BS8" s="143">
        <f t="shared" ref="BS8" si="17">BQ8*BR8</f>
        <v>4</v>
      </c>
      <c r="BT8" s="127" t="s">
        <v>174</v>
      </c>
      <c r="BU8" s="137">
        <f>100-BQ8*100</f>
        <v>0</v>
      </c>
      <c r="BV8" s="142">
        <v>-1</v>
      </c>
      <c r="BW8" s="143">
        <v>1</v>
      </c>
      <c r="BX8" s="137">
        <v>5</v>
      </c>
      <c r="BY8" s="143">
        <f t="shared" ref="BY8" si="18">BW8*BX8</f>
        <v>5</v>
      </c>
      <c r="BZ8" s="125" t="s">
        <v>176</v>
      </c>
      <c r="CA8" s="137">
        <f t="shared" ref="CA8" si="19">100-BW8*100</f>
        <v>0</v>
      </c>
      <c r="CB8" s="126">
        <v>14</v>
      </c>
      <c r="CC8" s="124">
        <f t="shared" ref="CC8" si="20">BM8+BS8+BY8</f>
        <v>14</v>
      </c>
      <c r="CD8" s="126"/>
      <c r="CE8" s="142">
        <v>1</v>
      </c>
      <c r="CF8" s="143">
        <v>1</v>
      </c>
      <c r="CG8" s="137">
        <v>4</v>
      </c>
      <c r="CH8" s="147">
        <f t="shared" si="1"/>
        <v>4</v>
      </c>
      <c r="CI8" s="134">
        <v>1</v>
      </c>
      <c r="CJ8" s="149">
        <f t="shared" ref="CJ8" si="21">100-CF8*100</f>
        <v>0</v>
      </c>
      <c r="CK8" s="142">
        <v>0</v>
      </c>
      <c r="CL8" s="138">
        <v>1</v>
      </c>
      <c r="CM8" s="137">
        <v>3</v>
      </c>
      <c r="CN8" s="145">
        <f t="shared" ref="CN8" si="22">CL8*CM8</f>
        <v>3</v>
      </c>
      <c r="CO8" s="138">
        <f t="shared" ref="CO8" si="23">100-CL8*100</f>
        <v>0</v>
      </c>
      <c r="CP8" s="137">
        <v>7</v>
      </c>
      <c r="CQ8" s="143">
        <f t="shared" si="2"/>
        <v>7</v>
      </c>
      <c r="CR8" s="126"/>
      <c r="CS8" s="142">
        <v>1</v>
      </c>
      <c r="CT8" s="143">
        <v>1</v>
      </c>
      <c r="CU8" s="137">
        <v>6</v>
      </c>
      <c r="CV8" s="143">
        <f t="shared" ref="CV8" si="24">CT8*CU8</f>
        <v>6</v>
      </c>
      <c r="CW8" s="130">
        <v>1</v>
      </c>
      <c r="CX8" s="126">
        <f t="shared" ref="CX8" si="25">100-CT8*100</f>
        <v>0</v>
      </c>
      <c r="CY8" s="137">
        <v>6</v>
      </c>
      <c r="CZ8" s="143">
        <f t="shared" ref="CZ8" si="26">CV8</f>
        <v>6</v>
      </c>
      <c r="DA8" s="126"/>
      <c r="DB8" s="137">
        <v>0</v>
      </c>
      <c r="DC8" s="143">
        <v>0</v>
      </c>
      <c r="DD8" s="137">
        <v>4</v>
      </c>
      <c r="DE8" s="143">
        <f t="shared" ref="DE8" si="27">DC8*DD8</f>
        <v>0</v>
      </c>
      <c r="DF8" s="125">
        <v>1</v>
      </c>
      <c r="DG8" s="137">
        <f t="shared" ref="DG8" si="28">100-DC8*100</f>
        <v>100</v>
      </c>
      <c r="DH8" s="137">
        <v>0</v>
      </c>
      <c r="DI8" s="143">
        <v>0</v>
      </c>
      <c r="DJ8" s="137">
        <v>4</v>
      </c>
      <c r="DK8" s="143">
        <f t="shared" ref="DK8" si="29">DI8*DJ8</f>
        <v>0</v>
      </c>
      <c r="DL8" s="125">
        <v>1</v>
      </c>
      <c r="DM8" s="137">
        <f t="shared" ref="DM8" si="30">100-100*DI8</f>
        <v>100</v>
      </c>
      <c r="DN8" s="137">
        <v>0</v>
      </c>
      <c r="DO8" s="143">
        <v>0</v>
      </c>
      <c r="DP8" s="137">
        <v>4</v>
      </c>
      <c r="DQ8" s="143">
        <f t="shared" ref="DQ8" si="31">DO8*DP8</f>
        <v>0</v>
      </c>
      <c r="DR8" s="125">
        <v>1</v>
      </c>
      <c r="DS8" s="137">
        <f t="shared" ref="DS8" si="32">100-DO8*100</f>
        <v>100</v>
      </c>
      <c r="DT8" s="137">
        <v>0</v>
      </c>
      <c r="DU8" s="143">
        <v>0</v>
      </c>
      <c r="DV8" s="137">
        <v>4</v>
      </c>
      <c r="DW8" s="143">
        <f t="shared" ref="DW8" si="33">DU8*DV8</f>
        <v>0</v>
      </c>
      <c r="DX8" s="125">
        <v>1</v>
      </c>
      <c r="DY8" s="137">
        <f t="shared" ref="DY8" si="34">100-DU8*100</f>
        <v>100</v>
      </c>
      <c r="DZ8" s="159">
        <v>100</v>
      </c>
      <c r="EA8" s="143">
        <v>1</v>
      </c>
      <c r="EB8" s="137">
        <v>2</v>
      </c>
      <c r="EC8" s="143">
        <f t="shared" ref="EC8" si="35">EA8*EB8</f>
        <v>2</v>
      </c>
      <c r="ED8" s="125" t="s">
        <v>177</v>
      </c>
      <c r="EE8" s="137">
        <f>100-EA8*100</f>
        <v>0</v>
      </c>
      <c r="EF8" s="126">
        <v>18</v>
      </c>
      <c r="EG8" s="124">
        <f t="shared" ref="EG8" si="36">EC8+DW8+DQ8+DK8+DE8</f>
        <v>2</v>
      </c>
      <c r="EH8" s="126"/>
      <c r="EI8" s="142">
        <v>0</v>
      </c>
      <c r="EJ8" s="147">
        <v>1</v>
      </c>
      <c r="EK8" s="140">
        <v>6</v>
      </c>
      <c r="EL8" s="151">
        <f t="shared" ref="EL8" si="37">EJ8*EK8</f>
        <v>6</v>
      </c>
      <c r="EM8" s="152">
        <v>0</v>
      </c>
      <c r="EN8" s="152">
        <f t="shared" ref="EN8" si="38">100-EJ8*100</f>
        <v>0</v>
      </c>
      <c r="EO8" s="152">
        <v>6</v>
      </c>
      <c r="EP8" s="153">
        <f t="shared" si="3"/>
        <v>6</v>
      </c>
      <c r="EQ8" s="132"/>
    </row>
    <row r="9" spans="1:147" s="121" customFormat="1" ht="18" x14ac:dyDescent="0.35">
      <c r="A9" s="136"/>
      <c r="B9" s="133"/>
      <c r="C9" s="122"/>
      <c r="D9" s="123"/>
      <c r="E9" s="142"/>
      <c r="F9" s="143"/>
      <c r="G9" s="137"/>
      <c r="H9" s="143"/>
      <c r="I9" s="125"/>
      <c r="J9" s="137"/>
      <c r="K9" s="142"/>
      <c r="L9" s="167"/>
      <c r="M9" s="137"/>
      <c r="N9" s="143"/>
      <c r="O9" s="125"/>
      <c r="P9" s="168"/>
      <c r="Q9" s="142"/>
      <c r="R9" s="143"/>
      <c r="S9" s="137"/>
      <c r="T9" s="143"/>
      <c r="U9" s="125"/>
      <c r="V9" s="137"/>
      <c r="W9" s="142"/>
      <c r="X9" s="143"/>
      <c r="Y9" s="137"/>
      <c r="Z9" s="143"/>
      <c r="AA9" s="125"/>
      <c r="AB9" s="137"/>
      <c r="AC9" s="142"/>
      <c r="AD9" s="143"/>
      <c r="AE9" s="137"/>
      <c r="AF9" s="143"/>
      <c r="AG9" s="125"/>
      <c r="AH9" s="165"/>
      <c r="AI9" s="178"/>
      <c r="AJ9" s="143"/>
      <c r="AK9" s="137"/>
      <c r="AL9" s="143"/>
      <c r="AM9" s="125"/>
      <c r="AN9" s="137"/>
      <c r="AO9" s="142"/>
      <c r="AP9" s="143"/>
      <c r="AQ9" s="137"/>
      <c r="AR9" s="143"/>
      <c r="AS9" s="125"/>
      <c r="AT9" s="137"/>
      <c r="AU9" s="142"/>
      <c r="AV9" s="143"/>
      <c r="AW9" s="137"/>
      <c r="AX9" s="143"/>
      <c r="AY9" s="127"/>
      <c r="AZ9" s="137"/>
      <c r="BA9" s="142"/>
      <c r="BB9" s="143"/>
      <c r="BC9" s="137"/>
      <c r="BD9" s="143"/>
      <c r="BE9" s="127"/>
      <c r="BF9" s="137"/>
      <c r="BG9" s="126">
        <f>SUM(BG7:BG8)</f>
        <v>98</v>
      </c>
      <c r="BH9" s="124">
        <f>SUM(BH7:BH8)</f>
        <v>91.189929119724056</v>
      </c>
      <c r="BI9" s="126">
        <f>BH9/BG9*100</f>
        <v>93.050948081351081</v>
      </c>
      <c r="BJ9" s="142"/>
      <c r="BK9" s="143"/>
      <c r="BL9" s="137"/>
      <c r="BM9" s="143"/>
      <c r="BN9" s="125"/>
      <c r="BO9" s="137"/>
      <c r="BP9" s="142"/>
      <c r="BQ9" s="143"/>
      <c r="BR9" s="137"/>
      <c r="BS9" s="143"/>
      <c r="BT9" s="127"/>
      <c r="BU9" s="137"/>
      <c r="BV9" s="142"/>
      <c r="BW9" s="143"/>
      <c r="BX9" s="137"/>
      <c r="BY9" s="143"/>
      <c r="BZ9" s="125"/>
      <c r="CA9" s="137"/>
      <c r="CB9" s="126">
        <f>SUM(CB7:CB8)</f>
        <v>28</v>
      </c>
      <c r="CC9" s="124">
        <f>SUM(CC7:CC8)</f>
        <v>28</v>
      </c>
      <c r="CD9" s="126">
        <f>CC9/CB9*100</f>
        <v>100</v>
      </c>
      <c r="CE9" s="142"/>
      <c r="CF9" s="143"/>
      <c r="CG9" s="137"/>
      <c r="CH9" s="146"/>
      <c r="CI9" s="129"/>
      <c r="CJ9" s="148"/>
      <c r="CK9" s="142"/>
      <c r="CL9" s="138"/>
      <c r="CM9" s="137"/>
      <c r="CN9" s="145"/>
      <c r="CO9" s="138"/>
      <c r="CP9" s="137">
        <f>SUM(CP7:CP8)</f>
        <v>14</v>
      </c>
      <c r="CQ9" s="143">
        <f>SUM(CQ7:CQ8)</f>
        <v>14</v>
      </c>
      <c r="CR9" s="126">
        <f>CQ9/CP9*100</f>
        <v>100</v>
      </c>
      <c r="CS9" s="142"/>
      <c r="CT9" s="143"/>
      <c r="CU9" s="137"/>
      <c r="CV9" s="143"/>
      <c r="CW9" s="130"/>
      <c r="CX9" s="126"/>
      <c r="CY9" s="137">
        <f>SUM(CY7:CY8)</f>
        <v>12</v>
      </c>
      <c r="CZ9" s="143">
        <f>SUM(CZ7:CZ8)</f>
        <v>12</v>
      </c>
      <c r="DA9" s="126">
        <f>CZ9/CY9*100</f>
        <v>100</v>
      </c>
      <c r="DB9" s="137"/>
      <c r="DC9" s="143"/>
      <c r="DD9" s="137"/>
      <c r="DE9" s="143"/>
      <c r="DF9" s="125"/>
      <c r="DG9" s="137"/>
      <c r="DH9" s="137"/>
      <c r="DI9" s="143"/>
      <c r="DJ9" s="137"/>
      <c r="DK9" s="143"/>
      <c r="DL9" s="125"/>
      <c r="DM9" s="137"/>
      <c r="DN9" s="137"/>
      <c r="DO9" s="143"/>
      <c r="DP9" s="137"/>
      <c r="DQ9" s="143"/>
      <c r="DR9" s="125"/>
      <c r="DS9" s="137"/>
      <c r="DT9" s="137"/>
      <c r="DU9" s="143"/>
      <c r="DV9" s="137"/>
      <c r="DW9" s="143"/>
      <c r="DX9" s="125"/>
      <c r="DY9" s="137"/>
      <c r="DZ9" s="159"/>
      <c r="EA9" s="143"/>
      <c r="EB9" s="137"/>
      <c r="EC9" s="143"/>
      <c r="ED9" s="125"/>
      <c r="EE9" s="137"/>
      <c r="EF9" s="126">
        <f>SUM(EF7:EF8)</f>
        <v>36</v>
      </c>
      <c r="EG9" s="124">
        <f>SUM(EG7:EG8)</f>
        <v>4</v>
      </c>
      <c r="EH9" s="126">
        <f>EG9/EF9*100</f>
        <v>11.111111111111111</v>
      </c>
      <c r="EI9" s="142"/>
      <c r="EJ9" s="147"/>
      <c r="EK9" s="140"/>
      <c r="EL9" s="151"/>
      <c r="EM9" s="152"/>
      <c r="EN9" s="152"/>
      <c r="EO9" s="152">
        <f>SUM(EO7:EO8)</f>
        <v>12</v>
      </c>
      <c r="EP9" s="153">
        <f>SUM(EP7:EP8)</f>
        <v>12</v>
      </c>
      <c r="EQ9" s="132">
        <f>EP9/EO9*100</f>
        <v>100</v>
      </c>
    </row>
    <row r="10" spans="1:147" s="7" customFormat="1" ht="26.4" x14ac:dyDescent="0.3">
      <c r="A10" s="26" t="s">
        <v>124</v>
      </c>
      <c r="B10" s="27" t="s">
        <v>132</v>
      </c>
      <c r="C10" s="36">
        <v>4</v>
      </c>
      <c r="D10" s="37">
        <f t="shared" ref="D10:D17" si="39">H10+N10+T10+Z10+AF10+AL10+AR10+AX10+BD10+BM10+BS10+BY10+CH10++CN10+CV10+DE10+DK10+DQ10+DW10+EC10+EL10</f>
        <v>82.377325363787989</v>
      </c>
      <c r="E10" s="38">
        <v>4.7</v>
      </c>
      <c r="F10" s="39">
        <f>G20</f>
        <v>0.87029328633409897</v>
      </c>
      <c r="G10" s="114">
        <v>6</v>
      </c>
      <c r="H10" s="39">
        <f>F10*G10+0.625</f>
        <v>5.846759718004594</v>
      </c>
      <c r="I10" s="41" t="s">
        <v>166</v>
      </c>
      <c r="J10" s="40">
        <f>100-(F10*100)</f>
        <v>12.970671366590096</v>
      </c>
      <c r="K10" s="38">
        <v>98</v>
      </c>
      <c r="L10" s="95">
        <v>1</v>
      </c>
      <c r="M10" s="114">
        <v>6</v>
      </c>
      <c r="N10" s="39">
        <f>L10*M10+0.625</f>
        <v>6.625</v>
      </c>
      <c r="O10" s="41" t="s">
        <v>167</v>
      </c>
      <c r="P10" s="42">
        <f>100-(L10*100)</f>
        <v>0</v>
      </c>
      <c r="Q10" s="38">
        <v>2.5999999999999999E-2</v>
      </c>
      <c r="R10" s="39">
        <f>(0.1-Q10)/0.08</f>
        <v>0.92500000000000016</v>
      </c>
      <c r="S10" s="114">
        <v>5</v>
      </c>
      <c r="T10" s="39">
        <f>R10*S10+0.625</f>
        <v>5.2500000000000009</v>
      </c>
      <c r="U10" s="41" t="s">
        <v>168</v>
      </c>
      <c r="V10" s="40">
        <f>100-(R10*100)</f>
        <v>7.4999999999999858</v>
      </c>
      <c r="W10" s="38">
        <v>1.27</v>
      </c>
      <c r="X10" s="39">
        <f>Y20</f>
        <v>0.8826414114458494</v>
      </c>
      <c r="Y10" s="114">
        <v>4</v>
      </c>
      <c r="Z10" s="39">
        <f>X10*Y10+0.625</f>
        <v>4.1555656457833976</v>
      </c>
      <c r="AA10" s="41" t="s">
        <v>169</v>
      </c>
      <c r="AB10" s="40">
        <f>100-X10*100</f>
        <v>11.73585885541506</v>
      </c>
      <c r="AC10" s="38">
        <v>0</v>
      </c>
      <c r="AD10" s="39">
        <f>1-AC10/100</f>
        <v>1</v>
      </c>
      <c r="AE10" s="114">
        <v>5</v>
      </c>
      <c r="AF10" s="39">
        <f>AD10*AE10+0.625</f>
        <v>5.625</v>
      </c>
      <c r="AG10" s="41" t="s">
        <v>170</v>
      </c>
      <c r="AH10" s="43">
        <f>100-AD10*100</f>
        <v>0</v>
      </c>
      <c r="AI10" s="44" t="s">
        <v>119</v>
      </c>
      <c r="AJ10" s="39"/>
      <c r="AK10" s="114">
        <v>5</v>
      </c>
      <c r="AL10" s="39">
        <f>AJ10*AK10</f>
        <v>0</v>
      </c>
      <c r="AM10" s="41" t="s">
        <v>171</v>
      </c>
      <c r="AN10" s="40"/>
      <c r="AO10" s="38">
        <v>0</v>
      </c>
      <c r="AP10" s="39">
        <f t="shared" ref="AP10:AP17" si="40">AQ20</f>
        <v>1</v>
      </c>
      <c r="AQ10" s="114">
        <v>6</v>
      </c>
      <c r="AR10" s="39">
        <f>AP10*AQ10+0.625</f>
        <v>6.625</v>
      </c>
      <c r="AS10" s="41" t="s">
        <v>172</v>
      </c>
      <c r="AT10" s="40">
        <f>100-AP10*100</f>
        <v>0</v>
      </c>
      <c r="AU10" s="38">
        <v>0</v>
      </c>
      <c r="AV10" s="39">
        <v>1</v>
      </c>
      <c r="AW10" s="114">
        <v>7</v>
      </c>
      <c r="AX10" s="39">
        <f>AV10*AW10+0.625</f>
        <v>7.625</v>
      </c>
      <c r="AY10" s="45" t="s">
        <v>173</v>
      </c>
      <c r="AZ10" s="40">
        <f>100-AV10*100</f>
        <v>0</v>
      </c>
      <c r="BA10" s="38">
        <v>0</v>
      </c>
      <c r="BB10" s="39">
        <v>1</v>
      </c>
      <c r="BC10" s="114">
        <v>5</v>
      </c>
      <c r="BD10" s="39">
        <f>BB10*BC10+0.625</f>
        <v>5.625</v>
      </c>
      <c r="BE10" s="45" t="s">
        <v>174</v>
      </c>
      <c r="BF10" s="40">
        <f>100-BB10*100</f>
        <v>0</v>
      </c>
      <c r="BG10" s="46">
        <v>49</v>
      </c>
      <c r="BH10" s="37">
        <f>BD10+AX10+AR10+AL10+AF10+Z10+T10+N10+H10</f>
        <v>47.377325363787989</v>
      </c>
      <c r="BI10" s="40"/>
      <c r="BJ10" s="38" t="s">
        <v>119</v>
      </c>
      <c r="BK10" s="39"/>
      <c r="BL10" s="114">
        <v>5</v>
      </c>
      <c r="BM10" s="39">
        <f>BK10*BL10</f>
        <v>0</v>
      </c>
      <c r="BN10" s="41" t="s">
        <v>175</v>
      </c>
      <c r="BO10" s="40"/>
      <c r="BP10" s="38" t="s">
        <v>119</v>
      </c>
      <c r="BQ10" s="40"/>
      <c r="BR10" s="114">
        <v>4</v>
      </c>
      <c r="BS10" s="39">
        <f>BQ10*BR10</f>
        <v>0</v>
      </c>
      <c r="BT10" s="45" t="s">
        <v>174</v>
      </c>
      <c r="BU10" s="47"/>
      <c r="BV10" s="38">
        <v>-1</v>
      </c>
      <c r="BW10" s="39">
        <v>1</v>
      </c>
      <c r="BX10" s="114">
        <v>5</v>
      </c>
      <c r="BY10" s="39">
        <f>BW10*BX10+9</f>
        <v>14</v>
      </c>
      <c r="BZ10" s="41" t="s">
        <v>176</v>
      </c>
      <c r="CA10" s="40">
        <f>100-BW10*100</f>
        <v>0</v>
      </c>
      <c r="CB10" s="40">
        <v>14</v>
      </c>
      <c r="CC10" s="39">
        <f>BM10+BS10+BY10</f>
        <v>14</v>
      </c>
      <c r="CD10" s="40"/>
      <c r="CE10" s="48">
        <v>1</v>
      </c>
      <c r="CF10" s="37">
        <v>1</v>
      </c>
      <c r="CG10" s="116">
        <v>4</v>
      </c>
      <c r="CH10" s="108">
        <f t="shared" ref="CH10:CH17" si="41">CF10*CG10</f>
        <v>4</v>
      </c>
      <c r="CI10" s="49">
        <v>1</v>
      </c>
      <c r="CJ10" s="50">
        <f>100-CF10*100</f>
        <v>0</v>
      </c>
      <c r="CK10" s="48">
        <v>0</v>
      </c>
      <c r="CL10" s="46">
        <v>1</v>
      </c>
      <c r="CM10" s="116">
        <v>3</v>
      </c>
      <c r="CN10" s="37">
        <f>CL10*CM10</f>
        <v>3</v>
      </c>
      <c r="CO10" s="46">
        <f>100-CL10*100</f>
        <v>0</v>
      </c>
      <c r="CP10" s="46">
        <v>7</v>
      </c>
      <c r="CQ10" s="37">
        <f t="shared" ref="CQ10:CQ17" si="42">CH10+CN10</f>
        <v>7</v>
      </c>
      <c r="CR10" s="46"/>
      <c r="CS10" s="38">
        <v>1</v>
      </c>
      <c r="CT10" s="39">
        <v>1</v>
      </c>
      <c r="CU10" s="114">
        <v>6</v>
      </c>
      <c r="CV10" s="39">
        <f>CT10*CU10</f>
        <v>6</v>
      </c>
      <c r="CW10" s="51">
        <v>1</v>
      </c>
      <c r="CX10" s="40">
        <f>100-CT10*100</f>
        <v>0</v>
      </c>
      <c r="CY10" s="40">
        <v>6</v>
      </c>
      <c r="CZ10" s="39">
        <f>CV10</f>
        <v>6</v>
      </c>
      <c r="DA10" s="40"/>
      <c r="DB10" s="46">
        <v>0</v>
      </c>
      <c r="DC10" s="37">
        <v>0</v>
      </c>
      <c r="DD10" s="116">
        <v>4</v>
      </c>
      <c r="DE10" s="37">
        <f>DC10*DD10+0.5</f>
        <v>0.5</v>
      </c>
      <c r="DF10" s="52">
        <v>1</v>
      </c>
      <c r="DG10" s="46">
        <f>100-DC10*100</f>
        <v>100</v>
      </c>
      <c r="DH10" s="46">
        <v>0</v>
      </c>
      <c r="DI10" s="37">
        <v>0</v>
      </c>
      <c r="DJ10" s="116">
        <v>4</v>
      </c>
      <c r="DK10" s="37">
        <f>DI10*DJ10+0.5</f>
        <v>0.5</v>
      </c>
      <c r="DL10" s="52">
        <v>1</v>
      </c>
      <c r="DM10" s="46">
        <f>100-100*DI10</f>
        <v>100</v>
      </c>
      <c r="DN10" s="46">
        <v>0</v>
      </c>
      <c r="DO10" s="37">
        <v>0</v>
      </c>
      <c r="DP10" s="116">
        <v>4</v>
      </c>
      <c r="DQ10" s="37">
        <f>DO10*DP10+0.5</f>
        <v>0.5</v>
      </c>
      <c r="DR10" s="52">
        <v>1</v>
      </c>
      <c r="DS10" s="46">
        <f>100-DO10*100</f>
        <v>100</v>
      </c>
      <c r="DT10" s="46">
        <v>0</v>
      </c>
      <c r="DU10" s="37">
        <v>0</v>
      </c>
      <c r="DV10" s="116">
        <v>4</v>
      </c>
      <c r="DW10" s="37">
        <f>DU10*DV10+0.5</f>
        <v>0.5</v>
      </c>
      <c r="DX10" s="52">
        <v>1</v>
      </c>
      <c r="DY10" s="46">
        <f>100-DU10*100</f>
        <v>100</v>
      </c>
      <c r="DZ10" s="53" t="s">
        <v>119</v>
      </c>
      <c r="EA10" s="37"/>
      <c r="EB10" s="116">
        <v>2</v>
      </c>
      <c r="EC10" s="37">
        <f>EA10*EB10</f>
        <v>0</v>
      </c>
      <c r="ED10" s="52" t="s">
        <v>177</v>
      </c>
      <c r="EE10" s="46"/>
      <c r="EF10" s="46">
        <v>18</v>
      </c>
      <c r="EG10" s="37">
        <f>EC10+DW10+DQ10+DK10+DE10</f>
        <v>2</v>
      </c>
      <c r="EH10" s="46"/>
      <c r="EI10" s="38">
        <v>0</v>
      </c>
      <c r="EJ10" s="54">
        <v>1</v>
      </c>
      <c r="EK10" s="117">
        <v>6</v>
      </c>
      <c r="EL10" s="109">
        <f>EJ10*EK10</f>
        <v>6</v>
      </c>
      <c r="EM10" s="55">
        <v>0</v>
      </c>
      <c r="EN10" s="55">
        <f>100-EJ10*100</f>
        <v>0</v>
      </c>
      <c r="EO10" s="24">
        <v>6</v>
      </c>
      <c r="EP10" s="112">
        <f t="shared" ref="EP10:EP17" si="43">EL10</f>
        <v>6</v>
      </c>
      <c r="EQ10" s="34"/>
    </row>
    <row r="11" spans="1:147" s="7" customFormat="1" ht="26.4" x14ac:dyDescent="0.3">
      <c r="A11" s="28" t="s">
        <v>125</v>
      </c>
      <c r="B11" s="29" t="s">
        <v>133</v>
      </c>
      <c r="C11" s="36">
        <v>8</v>
      </c>
      <c r="D11" s="37">
        <f t="shared" si="39"/>
        <v>68.989389372644098</v>
      </c>
      <c r="E11" s="38">
        <v>10.199999999999999</v>
      </c>
      <c r="F11" s="39">
        <f>G21</f>
        <v>0.73310026879701495</v>
      </c>
      <c r="G11" s="114">
        <v>6</v>
      </c>
      <c r="H11" s="39">
        <f t="shared" ref="H11:H17" si="44">F11*G11</f>
        <v>4.3986016127820893</v>
      </c>
      <c r="I11" s="41" t="s">
        <v>166</v>
      </c>
      <c r="J11" s="40">
        <f>100-F11*100</f>
        <v>26.689973120298504</v>
      </c>
      <c r="K11" s="38">
        <v>92</v>
      </c>
      <c r="L11" s="95">
        <f>M21</f>
        <v>0.99354719563309268</v>
      </c>
      <c r="M11" s="114">
        <v>6</v>
      </c>
      <c r="N11" s="39">
        <f t="shared" ref="N11:N17" si="45">L11*M11</f>
        <v>5.9612831737985559</v>
      </c>
      <c r="O11" s="41" t="s">
        <v>167</v>
      </c>
      <c r="P11" s="42">
        <f>100-(L11*100)</f>
        <v>0.64528043669072588</v>
      </c>
      <c r="Q11" s="38">
        <v>6.4000000000000001E-2</v>
      </c>
      <c r="R11" s="39">
        <f>(0.1-Q11)/0.08</f>
        <v>0.45000000000000007</v>
      </c>
      <c r="S11" s="114">
        <v>5</v>
      </c>
      <c r="T11" s="39">
        <f t="shared" ref="T11:T17" si="46">R11*S11</f>
        <v>2.2500000000000004</v>
      </c>
      <c r="U11" s="41" t="s">
        <v>168</v>
      </c>
      <c r="V11" s="40">
        <f t="shared" ref="V11:V17" si="47">100-(R11*100)</f>
        <v>54.999999999999993</v>
      </c>
      <c r="W11" s="38">
        <v>1.39</v>
      </c>
      <c r="X11" s="39">
        <f>Y21</f>
        <v>0.87221900007868347</v>
      </c>
      <c r="Y11" s="114">
        <v>4</v>
      </c>
      <c r="Z11" s="39">
        <f>X11*Y11</f>
        <v>3.4888760003147339</v>
      </c>
      <c r="AA11" s="41" t="s">
        <v>169</v>
      </c>
      <c r="AB11" s="40">
        <f t="shared" ref="AB11:AB17" si="48">100-X11*100</f>
        <v>12.778099992131658</v>
      </c>
      <c r="AC11" s="38">
        <v>18.55</v>
      </c>
      <c r="AD11" s="39">
        <v>0</v>
      </c>
      <c r="AE11" s="114">
        <v>5</v>
      </c>
      <c r="AF11" s="39">
        <f t="shared" ref="AF11:AF17" si="49">AD11*AE11</f>
        <v>0</v>
      </c>
      <c r="AG11" s="41" t="s">
        <v>170</v>
      </c>
      <c r="AH11" s="43">
        <f t="shared" ref="AH11:AH17" si="50">100-AD11*100</f>
        <v>100</v>
      </c>
      <c r="AI11" s="48">
        <v>98.7</v>
      </c>
      <c r="AJ11" s="39">
        <v>1</v>
      </c>
      <c r="AK11" s="114">
        <v>5</v>
      </c>
      <c r="AL11" s="39">
        <f>AJ11*AK11</f>
        <v>5</v>
      </c>
      <c r="AM11" s="41" t="s">
        <v>171</v>
      </c>
      <c r="AN11" s="40">
        <f>100-AJ11*100</f>
        <v>0</v>
      </c>
      <c r="AO11" s="38">
        <v>0.06</v>
      </c>
      <c r="AP11" s="39">
        <f>AQ21</f>
        <v>0.56510476429145451</v>
      </c>
      <c r="AQ11" s="114">
        <v>6</v>
      </c>
      <c r="AR11" s="39">
        <f t="shared" ref="AR11:AR17" si="51">AP11*AQ11</f>
        <v>3.3906285857487273</v>
      </c>
      <c r="AS11" s="41" t="s">
        <v>172</v>
      </c>
      <c r="AT11" s="40">
        <f>100-AP11*100</f>
        <v>43.489523570854551</v>
      </c>
      <c r="AU11" s="38">
        <v>0</v>
      </c>
      <c r="AV11" s="39">
        <v>1</v>
      </c>
      <c r="AW11" s="114">
        <v>7</v>
      </c>
      <c r="AX11" s="39">
        <f t="shared" ref="AX11:AX17" si="52">AV11*AW11</f>
        <v>7</v>
      </c>
      <c r="AY11" s="45" t="s">
        <v>173</v>
      </c>
      <c r="AZ11" s="40">
        <f t="shared" ref="AZ11:AZ17" si="53">100-AV11*100</f>
        <v>0</v>
      </c>
      <c r="BA11" s="38">
        <v>0</v>
      </c>
      <c r="BB11" s="39">
        <v>1</v>
      </c>
      <c r="BC11" s="114">
        <v>5</v>
      </c>
      <c r="BD11" s="39">
        <f t="shared" ref="BD11:BD17" si="54">BB11*BC11</f>
        <v>5</v>
      </c>
      <c r="BE11" s="45" t="s">
        <v>174</v>
      </c>
      <c r="BF11" s="40">
        <f t="shared" ref="BF11:BF17" si="55">100-BB11*100</f>
        <v>0</v>
      </c>
      <c r="BG11" s="40">
        <v>49</v>
      </c>
      <c r="BH11" s="39">
        <f t="shared" ref="BH11:BH17" si="56">BD11+AX11+AR11+AL11+AF11+Z11+T11+N11+H11</f>
        <v>36.489389372644105</v>
      </c>
      <c r="BI11" s="40"/>
      <c r="BJ11" s="38">
        <v>108.9</v>
      </c>
      <c r="BK11" s="39">
        <v>0.5</v>
      </c>
      <c r="BL11" s="114">
        <v>5</v>
      </c>
      <c r="BM11" s="39">
        <f>BK11*BL11</f>
        <v>2.5</v>
      </c>
      <c r="BN11" s="41" t="s">
        <v>175</v>
      </c>
      <c r="BO11" s="40">
        <f>100-BK11*100</f>
        <v>50</v>
      </c>
      <c r="BP11" s="38">
        <v>1</v>
      </c>
      <c r="BQ11" s="39">
        <v>1</v>
      </c>
      <c r="BR11" s="114">
        <v>4</v>
      </c>
      <c r="BS11" s="39">
        <f t="shared" ref="BS11:BS15" si="57">BQ11*BR11</f>
        <v>4</v>
      </c>
      <c r="BT11" s="45" t="s">
        <v>174</v>
      </c>
      <c r="BU11" s="40">
        <f>100-BQ11*100</f>
        <v>0</v>
      </c>
      <c r="BV11" s="38">
        <v>-1</v>
      </c>
      <c r="BW11" s="39">
        <v>1</v>
      </c>
      <c r="BX11" s="114">
        <v>5</v>
      </c>
      <c r="BY11" s="39">
        <f t="shared" ref="BY11:BY15" si="58">BW11*BX11</f>
        <v>5</v>
      </c>
      <c r="BZ11" s="41" t="s">
        <v>176</v>
      </c>
      <c r="CA11" s="40">
        <f t="shared" ref="CA11:CA17" si="59">100-BW11*100</f>
        <v>0</v>
      </c>
      <c r="CB11" s="40">
        <v>14</v>
      </c>
      <c r="CC11" s="39">
        <f t="shared" ref="CC11:CC17" si="60">BM11+BS11+BY11</f>
        <v>11.5</v>
      </c>
      <c r="CD11" s="40"/>
      <c r="CE11" s="38">
        <v>1</v>
      </c>
      <c r="CF11" s="39">
        <v>1</v>
      </c>
      <c r="CG11" s="114">
        <v>4</v>
      </c>
      <c r="CH11" s="54">
        <f t="shared" si="41"/>
        <v>4</v>
      </c>
      <c r="CI11" s="56">
        <v>1</v>
      </c>
      <c r="CJ11" s="57">
        <f t="shared" ref="CJ11:CJ17" si="61">100-CF11*100</f>
        <v>0</v>
      </c>
      <c r="CK11" s="38">
        <v>0</v>
      </c>
      <c r="CL11" s="46">
        <v>1</v>
      </c>
      <c r="CM11" s="114">
        <v>3</v>
      </c>
      <c r="CN11" s="37">
        <f t="shared" ref="CN11:CN17" si="62">CL11*CM11</f>
        <v>3</v>
      </c>
      <c r="CO11" s="46">
        <f t="shared" ref="CO11:CO17" si="63">100-CL11*100</f>
        <v>0</v>
      </c>
      <c r="CP11" s="40">
        <v>7</v>
      </c>
      <c r="CQ11" s="39">
        <f t="shared" si="42"/>
        <v>7</v>
      </c>
      <c r="CR11" s="40"/>
      <c r="CS11" s="38">
        <v>1</v>
      </c>
      <c r="CT11" s="39">
        <v>1</v>
      </c>
      <c r="CU11" s="114">
        <v>6</v>
      </c>
      <c r="CV11" s="39">
        <f t="shared" ref="CV11:CV17" si="64">CT11*CU11</f>
        <v>6</v>
      </c>
      <c r="CW11" s="51">
        <v>1</v>
      </c>
      <c r="CX11" s="40">
        <f t="shared" ref="CX11:CX17" si="65">100-CT11*100</f>
        <v>0</v>
      </c>
      <c r="CY11" s="40">
        <v>6</v>
      </c>
      <c r="CZ11" s="39">
        <f t="shared" ref="CZ11:CZ17" si="66">CV11</f>
        <v>6</v>
      </c>
      <c r="DA11" s="40"/>
      <c r="DB11" s="40">
        <v>0</v>
      </c>
      <c r="DC11" s="39">
        <v>0</v>
      </c>
      <c r="DD11" s="114">
        <v>4</v>
      </c>
      <c r="DE11" s="39">
        <f t="shared" ref="DE11:DE17" si="67">DC11*DD11</f>
        <v>0</v>
      </c>
      <c r="DF11" s="41">
        <v>1</v>
      </c>
      <c r="DG11" s="40">
        <f t="shared" ref="DG11:DG17" si="68">100-DC11*100</f>
        <v>100</v>
      </c>
      <c r="DH11" s="40">
        <v>0</v>
      </c>
      <c r="DI11" s="39">
        <v>0</v>
      </c>
      <c r="DJ11" s="114">
        <v>4</v>
      </c>
      <c r="DK11" s="39">
        <f t="shared" ref="DK11:DK17" si="69">DI11*DJ11</f>
        <v>0</v>
      </c>
      <c r="DL11" s="41">
        <v>1</v>
      </c>
      <c r="DM11" s="40">
        <f t="shared" ref="DM11:DM17" si="70">100-100*DI11</f>
        <v>100</v>
      </c>
      <c r="DN11" s="40">
        <v>0</v>
      </c>
      <c r="DO11" s="39">
        <v>0</v>
      </c>
      <c r="DP11" s="114">
        <v>4</v>
      </c>
      <c r="DQ11" s="39">
        <f t="shared" ref="DQ11:DQ17" si="71">DO11*DP11</f>
        <v>0</v>
      </c>
      <c r="DR11" s="41">
        <v>1</v>
      </c>
      <c r="DS11" s="40">
        <f t="shared" ref="DS11:DS17" si="72">100-DO11*100</f>
        <v>100</v>
      </c>
      <c r="DT11" s="40">
        <v>0</v>
      </c>
      <c r="DU11" s="39">
        <v>0</v>
      </c>
      <c r="DV11" s="114">
        <v>4</v>
      </c>
      <c r="DW11" s="39">
        <f t="shared" ref="DW11:DW17" si="73">DU11*DV11</f>
        <v>0</v>
      </c>
      <c r="DX11" s="41">
        <v>1</v>
      </c>
      <c r="DY11" s="40">
        <f t="shared" ref="DY11:DY17" si="74">100-DU11*100</f>
        <v>100</v>
      </c>
      <c r="DZ11" s="58">
        <v>100</v>
      </c>
      <c r="EA11" s="39">
        <v>1</v>
      </c>
      <c r="EB11" s="114">
        <v>2</v>
      </c>
      <c r="EC11" s="39">
        <f t="shared" ref="EC11:EC17" si="75">EA11*EB11</f>
        <v>2</v>
      </c>
      <c r="ED11" s="41" t="s">
        <v>177</v>
      </c>
      <c r="EE11" s="40">
        <f>100-EA11*100</f>
        <v>0</v>
      </c>
      <c r="EF11" s="40">
        <v>18</v>
      </c>
      <c r="EG11" s="39">
        <f t="shared" ref="EG11:EG17" si="76">EC11+DW11+DQ11+DK11+DE11</f>
        <v>2</v>
      </c>
      <c r="EH11" s="40"/>
      <c r="EI11" s="38">
        <v>0</v>
      </c>
      <c r="EJ11" s="54">
        <v>1</v>
      </c>
      <c r="EK11" s="118">
        <v>6</v>
      </c>
      <c r="EL11" s="110">
        <f t="shared" ref="EL11:EL17" si="77">EJ11*EK11</f>
        <v>6</v>
      </c>
      <c r="EM11" s="55">
        <v>0</v>
      </c>
      <c r="EN11" s="55">
        <f t="shared" ref="EN11:EN17" si="78">100-EJ11*100</f>
        <v>0</v>
      </c>
      <c r="EO11" s="24">
        <v>6</v>
      </c>
      <c r="EP11" s="112">
        <f t="shared" si="43"/>
        <v>6</v>
      </c>
      <c r="EQ11" s="34"/>
    </row>
    <row r="12" spans="1:147" s="7" customFormat="1" ht="39.6" x14ac:dyDescent="0.3">
      <c r="A12" s="28" t="s">
        <v>126</v>
      </c>
      <c r="B12" s="29" t="s">
        <v>136</v>
      </c>
      <c r="C12" s="36">
        <v>1</v>
      </c>
      <c r="D12" s="37">
        <f t="shared" si="39"/>
        <v>96.938259304186914</v>
      </c>
      <c r="E12" s="38">
        <v>11.1</v>
      </c>
      <c r="F12" s="39">
        <f t="shared" ref="F12:F17" si="79">G22</f>
        <v>0.71209689194191006</v>
      </c>
      <c r="G12" s="114">
        <v>6</v>
      </c>
      <c r="H12" s="39">
        <f>F12*G12+0.625</f>
        <v>4.8975813516514606</v>
      </c>
      <c r="I12" s="41" t="s">
        <v>166</v>
      </c>
      <c r="J12" s="40">
        <f>100-(F12*100)</f>
        <v>28.790310805809</v>
      </c>
      <c r="K12" s="38">
        <v>98.9</v>
      </c>
      <c r="L12" s="95">
        <v>1</v>
      </c>
      <c r="M12" s="114">
        <v>6</v>
      </c>
      <c r="N12" s="39">
        <f>L12*M12+0.625</f>
        <v>6.625</v>
      </c>
      <c r="O12" s="41" t="s">
        <v>167</v>
      </c>
      <c r="P12" s="42">
        <f t="shared" ref="P12:P17" si="80">100-L12*100</f>
        <v>0</v>
      </c>
      <c r="Q12" s="38">
        <v>0.01</v>
      </c>
      <c r="R12" s="39">
        <v>1</v>
      </c>
      <c r="S12" s="114">
        <v>5</v>
      </c>
      <c r="T12" s="39">
        <f>R12*S12+0.625</f>
        <v>5.625</v>
      </c>
      <c r="U12" s="41" t="s">
        <v>168</v>
      </c>
      <c r="V12" s="40">
        <f t="shared" si="47"/>
        <v>0</v>
      </c>
      <c r="W12" s="38">
        <v>4.07</v>
      </c>
      <c r="X12" s="39">
        <f t="shared" ref="X12:X17" si="81">Y22</f>
        <v>0.66641948813386176</v>
      </c>
      <c r="Y12" s="114">
        <v>4</v>
      </c>
      <c r="Z12" s="39">
        <f>X12*Y12+0.625</f>
        <v>3.290677952535447</v>
      </c>
      <c r="AA12" s="41" t="s">
        <v>169</v>
      </c>
      <c r="AB12" s="40">
        <f t="shared" si="48"/>
        <v>33.358051186613821</v>
      </c>
      <c r="AC12" s="38">
        <v>0</v>
      </c>
      <c r="AD12" s="39">
        <f>1-AC12/100</f>
        <v>1</v>
      </c>
      <c r="AE12" s="114">
        <v>5</v>
      </c>
      <c r="AF12" s="39">
        <f>AD12*AE12+0.625</f>
        <v>5.625</v>
      </c>
      <c r="AG12" s="41" t="s">
        <v>170</v>
      </c>
      <c r="AH12" s="43">
        <f t="shared" si="50"/>
        <v>0</v>
      </c>
      <c r="AI12" s="38" t="s">
        <v>119</v>
      </c>
      <c r="AJ12" s="39"/>
      <c r="AK12" s="114">
        <v>5</v>
      </c>
      <c r="AL12" s="39">
        <f t="shared" ref="AL12:AL17" si="82">AJ12*AK12</f>
        <v>0</v>
      </c>
      <c r="AM12" s="41" t="s">
        <v>171</v>
      </c>
      <c r="AN12" s="40"/>
      <c r="AO12" s="38">
        <v>0</v>
      </c>
      <c r="AP12" s="39">
        <f t="shared" si="40"/>
        <v>1</v>
      </c>
      <c r="AQ12" s="114">
        <v>6</v>
      </c>
      <c r="AR12" s="39">
        <f>AP12*AQ12+0.625</f>
        <v>6.625</v>
      </c>
      <c r="AS12" s="41" t="s">
        <v>172</v>
      </c>
      <c r="AT12" s="40">
        <f t="shared" ref="AT12:AT17" si="83">100-AP12*100</f>
        <v>0</v>
      </c>
      <c r="AU12" s="38">
        <v>0</v>
      </c>
      <c r="AV12" s="39">
        <v>1</v>
      </c>
      <c r="AW12" s="114">
        <v>7</v>
      </c>
      <c r="AX12" s="39">
        <f>AV12*AW12+0.625</f>
        <v>7.625</v>
      </c>
      <c r="AY12" s="45" t="s">
        <v>173</v>
      </c>
      <c r="AZ12" s="40">
        <f t="shared" si="53"/>
        <v>0</v>
      </c>
      <c r="BA12" s="38">
        <v>0</v>
      </c>
      <c r="BB12" s="39">
        <v>1</v>
      </c>
      <c r="BC12" s="114">
        <v>5</v>
      </c>
      <c r="BD12" s="39">
        <f>BB12*BC12+0.625</f>
        <v>5.625</v>
      </c>
      <c r="BE12" s="45" t="s">
        <v>174</v>
      </c>
      <c r="BF12" s="40">
        <f t="shared" si="55"/>
        <v>0</v>
      </c>
      <c r="BG12" s="40">
        <v>49</v>
      </c>
      <c r="BH12" s="39">
        <f t="shared" si="56"/>
        <v>45.938259304186907</v>
      </c>
      <c r="BI12" s="40"/>
      <c r="BJ12" s="38">
        <v>100</v>
      </c>
      <c r="BK12" s="39">
        <v>1</v>
      </c>
      <c r="BL12" s="114">
        <v>5</v>
      </c>
      <c r="BM12" s="39">
        <f t="shared" ref="BM12:BM17" si="84">BK12*BL12</f>
        <v>5</v>
      </c>
      <c r="BN12" s="41" t="s">
        <v>175</v>
      </c>
      <c r="BO12" s="40">
        <f>100-BK12*100</f>
        <v>0</v>
      </c>
      <c r="BP12" s="38">
        <v>1</v>
      </c>
      <c r="BQ12" s="39">
        <v>1</v>
      </c>
      <c r="BR12" s="114">
        <v>4</v>
      </c>
      <c r="BS12" s="39">
        <f>BQ12*BR12</f>
        <v>4</v>
      </c>
      <c r="BT12" s="45" t="s">
        <v>174</v>
      </c>
      <c r="BU12" s="40">
        <f>100-BQ12*100</f>
        <v>0</v>
      </c>
      <c r="BV12" s="38">
        <v>-1</v>
      </c>
      <c r="BW12" s="39">
        <v>1</v>
      </c>
      <c r="BX12" s="114">
        <v>5</v>
      </c>
      <c r="BY12" s="39">
        <f t="shared" si="58"/>
        <v>5</v>
      </c>
      <c r="BZ12" s="41" t="s">
        <v>176</v>
      </c>
      <c r="CA12" s="40">
        <f t="shared" si="59"/>
        <v>0</v>
      </c>
      <c r="CB12" s="40">
        <v>14</v>
      </c>
      <c r="CC12" s="39">
        <f t="shared" si="60"/>
        <v>14</v>
      </c>
      <c r="CD12" s="40"/>
      <c r="CE12" s="38">
        <v>1</v>
      </c>
      <c r="CF12" s="39">
        <v>1</v>
      </c>
      <c r="CG12" s="114">
        <v>4</v>
      </c>
      <c r="CH12" s="54">
        <f t="shared" si="41"/>
        <v>4</v>
      </c>
      <c r="CI12" s="56">
        <v>1</v>
      </c>
      <c r="CJ12" s="57">
        <f t="shared" si="61"/>
        <v>0</v>
      </c>
      <c r="CK12" s="38">
        <v>0</v>
      </c>
      <c r="CL12" s="46">
        <v>1</v>
      </c>
      <c r="CM12" s="114">
        <v>3</v>
      </c>
      <c r="CN12" s="37">
        <f t="shared" si="62"/>
        <v>3</v>
      </c>
      <c r="CO12" s="46">
        <f t="shared" si="63"/>
        <v>0</v>
      </c>
      <c r="CP12" s="40">
        <v>7</v>
      </c>
      <c r="CQ12" s="39">
        <f t="shared" si="42"/>
        <v>7</v>
      </c>
      <c r="CR12" s="40"/>
      <c r="CS12" s="38">
        <v>1</v>
      </c>
      <c r="CT12" s="39">
        <v>1</v>
      </c>
      <c r="CU12" s="114">
        <v>6</v>
      </c>
      <c r="CV12" s="39">
        <f t="shared" si="64"/>
        <v>6</v>
      </c>
      <c r="CW12" s="51">
        <v>1</v>
      </c>
      <c r="CX12" s="40">
        <f t="shared" si="65"/>
        <v>0</v>
      </c>
      <c r="CY12" s="40">
        <v>6</v>
      </c>
      <c r="CZ12" s="39">
        <f t="shared" si="66"/>
        <v>6</v>
      </c>
      <c r="DA12" s="40"/>
      <c r="DB12" s="40">
        <v>1</v>
      </c>
      <c r="DC12" s="39">
        <v>1</v>
      </c>
      <c r="DD12" s="114">
        <v>4</v>
      </c>
      <c r="DE12" s="39">
        <f>DC12*DD12+0.5</f>
        <v>4.5</v>
      </c>
      <c r="DF12" s="41">
        <v>1</v>
      </c>
      <c r="DG12" s="40">
        <f t="shared" si="68"/>
        <v>0</v>
      </c>
      <c r="DH12" s="40">
        <v>1</v>
      </c>
      <c r="DI12" s="39">
        <v>1</v>
      </c>
      <c r="DJ12" s="114">
        <v>4</v>
      </c>
      <c r="DK12" s="39">
        <f>DI12*DJ12+0.5</f>
        <v>4.5</v>
      </c>
      <c r="DL12" s="41">
        <v>1</v>
      </c>
      <c r="DM12" s="40">
        <f t="shared" si="70"/>
        <v>0</v>
      </c>
      <c r="DN12" s="40">
        <v>1</v>
      </c>
      <c r="DO12" s="39">
        <v>1</v>
      </c>
      <c r="DP12" s="114">
        <v>4</v>
      </c>
      <c r="DQ12" s="39">
        <f>DO12*DP12+0.5</f>
        <v>4.5</v>
      </c>
      <c r="DR12" s="41">
        <v>1</v>
      </c>
      <c r="DS12" s="40">
        <f t="shared" si="72"/>
        <v>0</v>
      </c>
      <c r="DT12" s="40">
        <v>1</v>
      </c>
      <c r="DU12" s="39">
        <v>1</v>
      </c>
      <c r="DV12" s="114">
        <v>4</v>
      </c>
      <c r="DW12" s="39">
        <f>DU12*DV12+0.5</f>
        <v>4.5</v>
      </c>
      <c r="DX12" s="41">
        <v>1</v>
      </c>
      <c r="DY12" s="40">
        <f t="shared" si="74"/>
        <v>0</v>
      </c>
      <c r="DZ12" s="58" t="s">
        <v>119</v>
      </c>
      <c r="EA12" s="39"/>
      <c r="EB12" s="114">
        <v>2</v>
      </c>
      <c r="EC12" s="39">
        <f t="shared" si="75"/>
        <v>0</v>
      </c>
      <c r="ED12" s="41" t="s">
        <v>177</v>
      </c>
      <c r="EE12" s="40"/>
      <c r="EF12" s="40">
        <v>18</v>
      </c>
      <c r="EG12" s="39">
        <f t="shared" si="76"/>
        <v>18</v>
      </c>
      <c r="EH12" s="40"/>
      <c r="EI12" s="38">
        <v>0</v>
      </c>
      <c r="EJ12" s="54">
        <v>1</v>
      </c>
      <c r="EK12" s="118">
        <v>6</v>
      </c>
      <c r="EL12" s="110">
        <f t="shared" si="77"/>
        <v>6</v>
      </c>
      <c r="EM12" s="55">
        <v>0</v>
      </c>
      <c r="EN12" s="55">
        <f t="shared" si="78"/>
        <v>0</v>
      </c>
      <c r="EO12" s="24">
        <v>6</v>
      </c>
      <c r="EP12" s="112">
        <f t="shared" si="43"/>
        <v>6</v>
      </c>
      <c r="EQ12" s="34"/>
    </row>
    <row r="13" spans="1:147" s="7" customFormat="1" ht="39.6" x14ac:dyDescent="0.3">
      <c r="A13" s="28" t="s">
        <v>127</v>
      </c>
      <c r="B13" s="29" t="s">
        <v>134</v>
      </c>
      <c r="C13" s="36">
        <v>6</v>
      </c>
      <c r="D13" s="37">
        <f>H13+N13+T13+Z13+AF13+AL13+AR13+AX13+BD13+BM13+BS13+BY13+CH13++CN13+CV13+DE13+DK13+DQ13+DW13+EC13+EL13</f>
        <v>77.195694797198698</v>
      </c>
      <c r="E13" s="38">
        <v>5.9</v>
      </c>
      <c r="F13" s="39">
        <f t="shared" si="79"/>
        <v>0.83904277557441365</v>
      </c>
      <c r="G13" s="114">
        <v>6</v>
      </c>
      <c r="H13" s="39">
        <f>F13*G13+0.625</f>
        <v>5.6592566534464819</v>
      </c>
      <c r="I13" s="41" t="s">
        <v>166</v>
      </c>
      <c r="J13" s="40">
        <f t="shared" ref="J13:J17" si="85">100-F13*100</f>
        <v>16.095722442558639</v>
      </c>
      <c r="K13" s="38">
        <v>116</v>
      </c>
      <c r="L13" s="95">
        <v>1</v>
      </c>
      <c r="M13" s="114">
        <v>6</v>
      </c>
      <c r="N13" s="39">
        <f>L13*M13+0.625</f>
        <v>6.625</v>
      </c>
      <c r="O13" s="41" t="s">
        <v>167</v>
      </c>
      <c r="P13" s="42">
        <f t="shared" si="80"/>
        <v>0</v>
      </c>
      <c r="Q13" s="38">
        <v>0.01</v>
      </c>
      <c r="R13" s="39">
        <v>1</v>
      </c>
      <c r="S13" s="114">
        <v>5</v>
      </c>
      <c r="T13" s="39">
        <f>R13*S13+0.625</f>
        <v>5.625</v>
      </c>
      <c r="U13" s="41" t="s">
        <v>168</v>
      </c>
      <c r="V13" s="40">
        <f t="shared" si="47"/>
        <v>0</v>
      </c>
      <c r="W13" s="38">
        <v>2.38</v>
      </c>
      <c r="X13" s="39">
        <f t="shared" si="81"/>
        <v>0.79035953593805475</v>
      </c>
      <c r="Y13" s="114">
        <v>4</v>
      </c>
      <c r="Z13" s="39">
        <f>X13*Y13+0.625</f>
        <v>3.786438143752219</v>
      </c>
      <c r="AA13" s="41" t="s">
        <v>169</v>
      </c>
      <c r="AB13" s="40">
        <f t="shared" si="48"/>
        <v>20.964046406194527</v>
      </c>
      <c r="AC13" s="38">
        <v>25</v>
      </c>
      <c r="AD13" s="39">
        <v>0</v>
      </c>
      <c r="AE13" s="114">
        <v>5</v>
      </c>
      <c r="AF13" s="39">
        <f>AD13*AE13+0.625</f>
        <v>0.625</v>
      </c>
      <c r="AG13" s="41" t="s">
        <v>170</v>
      </c>
      <c r="AH13" s="43">
        <f t="shared" si="50"/>
        <v>100</v>
      </c>
      <c r="AI13" s="38" t="s">
        <v>119</v>
      </c>
      <c r="AJ13" s="39"/>
      <c r="AK13" s="114">
        <v>5</v>
      </c>
      <c r="AL13" s="39">
        <f t="shared" si="82"/>
        <v>0</v>
      </c>
      <c r="AM13" s="41" t="s">
        <v>171</v>
      </c>
      <c r="AN13" s="40"/>
      <c r="AO13" s="38">
        <v>0</v>
      </c>
      <c r="AP13" s="39">
        <f t="shared" si="40"/>
        <v>1</v>
      </c>
      <c r="AQ13" s="114">
        <v>6</v>
      </c>
      <c r="AR13" s="39">
        <f>AP13*AQ13+0.625</f>
        <v>6.625</v>
      </c>
      <c r="AS13" s="41" t="s">
        <v>172</v>
      </c>
      <c r="AT13" s="40">
        <f t="shared" si="83"/>
        <v>0</v>
      </c>
      <c r="AU13" s="38">
        <v>0</v>
      </c>
      <c r="AV13" s="39">
        <v>1</v>
      </c>
      <c r="AW13" s="114">
        <v>7</v>
      </c>
      <c r="AX13" s="39">
        <f>AV13*AW13+0.625</f>
        <v>7.625</v>
      </c>
      <c r="AY13" s="45" t="s">
        <v>173</v>
      </c>
      <c r="AZ13" s="40">
        <f t="shared" si="53"/>
        <v>0</v>
      </c>
      <c r="BA13" s="38">
        <v>0</v>
      </c>
      <c r="BB13" s="39">
        <v>1</v>
      </c>
      <c r="BC13" s="114">
        <v>5</v>
      </c>
      <c r="BD13" s="39">
        <f>BB13*BC13+0.625</f>
        <v>5.625</v>
      </c>
      <c r="BE13" s="45" t="s">
        <v>174</v>
      </c>
      <c r="BF13" s="40">
        <f t="shared" si="55"/>
        <v>0</v>
      </c>
      <c r="BG13" s="40">
        <v>49</v>
      </c>
      <c r="BH13" s="39">
        <f t="shared" si="56"/>
        <v>42.195694797198705</v>
      </c>
      <c r="BI13" s="40"/>
      <c r="BJ13" s="38" t="s">
        <v>119</v>
      </c>
      <c r="BK13" s="39"/>
      <c r="BL13" s="114">
        <v>5</v>
      </c>
      <c r="BM13" s="39">
        <f t="shared" si="84"/>
        <v>0</v>
      </c>
      <c r="BN13" s="41" t="s">
        <v>175</v>
      </c>
      <c r="BO13" s="40"/>
      <c r="BP13" s="38">
        <v>1</v>
      </c>
      <c r="BQ13" s="39">
        <v>1</v>
      </c>
      <c r="BR13" s="114">
        <v>4</v>
      </c>
      <c r="BS13" s="39">
        <f>BQ13*BR13+2.5</f>
        <v>6.5</v>
      </c>
      <c r="BT13" s="45" t="s">
        <v>174</v>
      </c>
      <c r="BU13" s="40">
        <f t="shared" ref="BU13:BU17" si="86">100-BQ13*100</f>
        <v>0</v>
      </c>
      <c r="BV13" s="38">
        <v>-1</v>
      </c>
      <c r="BW13" s="39">
        <v>1</v>
      </c>
      <c r="BX13" s="114">
        <v>5</v>
      </c>
      <c r="BY13" s="39">
        <f>BW13*BX13+2.5</f>
        <v>7.5</v>
      </c>
      <c r="BZ13" s="41" t="s">
        <v>176</v>
      </c>
      <c r="CA13" s="40">
        <f t="shared" si="59"/>
        <v>0</v>
      </c>
      <c r="CB13" s="40">
        <v>14</v>
      </c>
      <c r="CC13" s="39">
        <f t="shared" si="60"/>
        <v>14</v>
      </c>
      <c r="CD13" s="40"/>
      <c r="CE13" s="38">
        <v>1</v>
      </c>
      <c r="CF13" s="39">
        <v>1</v>
      </c>
      <c r="CG13" s="114">
        <v>4</v>
      </c>
      <c r="CH13" s="54">
        <f t="shared" si="41"/>
        <v>4</v>
      </c>
      <c r="CI13" s="56">
        <v>1</v>
      </c>
      <c r="CJ13" s="57">
        <f t="shared" si="61"/>
        <v>0</v>
      </c>
      <c r="CK13" s="38">
        <v>0</v>
      </c>
      <c r="CL13" s="46">
        <v>1</v>
      </c>
      <c r="CM13" s="114">
        <v>3</v>
      </c>
      <c r="CN13" s="37">
        <f t="shared" si="62"/>
        <v>3</v>
      </c>
      <c r="CO13" s="46">
        <f t="shared" si="63"/>
        <v>0</v>
      </c>
      <c r="CP13" s="40">
        <v>7</v>
      </c>
      <c r="CQ13" s="39">
        <f t="shared" si="42"/>
        <v>7</v>
      </c>
      <c r="CR13" s="40"/>
      <c r="CS13" s="38">
        <v>1</v>
      </c>
      <c r="CT13" s="39">
        <v>1</v>
      </c>
      <c r="CU13" s="114">
        <v>6</v>
      </c>
      <c r="CV13" s="39">
        <f t="shared" si="64"/>
        <v>6</v>
      </c>
      <c r="CW13" s="51">
        <v>1</v>
      </c>
      <c r="CX13" s="40">
        <f t="shared" si="65"/>
        <v>0</v>
      </c>
      <c r="CY13" s="40">
        <v>6</v>
      </c>
      <c r="CZ13" s="39">
        <f t="shared" si="66"/>
        <v>6</v>
      </c>
      <c r="DA13" s="40"/>
      <c r="DB13" s="40">
        <v>0</v>
      </c>
      <c r="DC13" s="39">
        <v>0</v>
      </c>
      <c r="DD13" s="114">
        <v>4</v>
      </c>
      <c r="DE13" s="39">
        <f>DC13*DD13+0.5</f>
        <v>0.5</v>
      </c>
      <c r="DF13" s="41">
        <v>1</v>
      </c>
      <c r="DG13" s="40">
        <f t="shared" si="68"/>
        <v>100</v>
      </c>
      <c r="DH13" s="40">
        <v>0</v>
      </c>
      <c r="DI13" s="39">
        <v>0</v>
      </c>
      <c r="DJ13" s="114">
        <v>4</v>
      </c>
      <c r="DK13" s="39">
        <f>DI13*DJ13+0.5</f>
        <v>0.5</v>
      </c>
      <c r="DL13" s="41">
        <v>1</v>
      </c>
      <c r="DM13" s="40">
        <f t="shared" si="70"/>
        <v>100</v>
      </c>
      <c r="DN13" s="40">
        <v>0</v>
      </c>
      <c r="DO13" s="39">
        <v>0</v>
      </c>
      <c r="DP13" s="114">
        <v>4</v>
      </c>
      <c r="DQ13" s="39">
        <f>DO13*DP13+0.5</f>
        <v>0.5</v>
      </c>
      <c r="DR13" s="41">
        <v>1</v>
      </c>
      <c r="DS13" s="40">
        <f t="shared" si="72"/>
        <v>100</v>
      </c>
      <c r="DT13" s="40">
        <v>0</v>
      </c>
      <c r="DU13" s="39">
        <v>0</v>
      </c>
      <c r="DV13" s="114">
        <v>4</v>
      </c>
      <c r="DW13" s="39">
        <f>DU13*DV13+0.5</f>
        <v>0.5</v>
      </c>
      <c r="DX13" s="41">
        <v>1</v>
      </c>
      <c r="DY13" s="40">
        <f t="shared" si="74"/>
        <v>100</v>
      </c>
      <c r="DZ13" s="58" t="s">
        <v>119</v>
      </c>
      <c r="EA13" s="39"/>
      <c r="EB13" s="114">
        <v>2</v>
      </c>
      <c r="EC13" s="39">
        <f t="shared" si="75"/>
        <v>0</v>
      </c>
      <c r="ED13" s="41" t="s">
        <v>177</v>
      </c>
      <c r="EE13" s="40"/>
      <c r="EF13" s="40">
        <v>18</v>
      </c>
      <c r="EG13" s="39">
        <f t="shared" si="76"/>
        <v>2</v>
      </c>
      <c r="EH13" s="40"/>
      <c r="EI13" s="38">
        <v>0</v>
      </c>
      <c r="EJ13" s="54">
        <v>1</v>
      </c>
      <c r="EK13" s="118">
        <v>6</v>
      </c>
      <c r="EL13" s="110">
        <f t="shared" si="77"/>
        <v>6</v>
      </c>
      <c r="EM13" s="55">
        <v>0</v>
      </c>
      <c r="EN13" s="55">
        <f t="shared" si="78"/>
        <v>0</v>
      </c>
      <c r="EO13" s="24">
        <v>6</v>
      </c>
      <c r="EP13" s="112">
        <f t="shared" si="43"/>
        <v>6</v>
      </c>
      <c r="EQ13" s="34"/>
    </row>
    <row r="14" spans="1:147" s="7" customFormat="1" ht="39.6" x14ac:dyDescent="0.3">
      <c r="A14" s="28" t="s">
        <v>128</v>
      </c>
      <c r="B14" s="29" t="s">
        <v>135</v>
      </c>
      <c r="C14" s="36">
        <v>3</v>
      </c>
      <c r="D14" s="37">
        <f t="shared" si="39"/>
        <v>93.588021565399373</v>
      </c>
      <c r="E14" s="38">
        <v>7.5</v>
      </c>
      <c r="F14" s="39">
        <f t="shared" si="79"/>
        <v>0.79852909478460909</v>
      </c>
      <c r="G14" s="114">
        <v>6</v>
      </c>
      <c r="H14" s="39">
        <f t="shared" si="44"/>
        <v>4.791174568707655</v>
      </c>
      <c r="I14" s="41" t="s">
        <v>166</v>
      </c>
      <c r="J14" s="40">
        <f t="shared" si="85"/>
        <v>20.147090521539084</v>
      </c>
      <c r="K14" s="38">
        <v>96</v>
      </c>
      <c r="L14" s="95">
        <f>M24</f>
        <v>0.99683561444762059</v>
      </c>
      <c r="M14" s="114">
        <v>6</v>
      </c>
      <c r="N14" s="39">
        <f t="shared" si="45"/>
        <v>5.9810136866857233</v>
      </c>
      <c r="O14" s="41" t="s">
        <v>167</v>
      </c>
      <c r="P14" s="42">
        <f t="shared" si="80"/>
        <v>0.31643855523793718</v>
      </c>
      <c r="Q14" s="38">
        <v>0.02</v>
      </c>
      <c r="R14" s="39">
        <v>1</v>
      </c>
      <c r="S14" s="114">
        <v>5</v>
      </c>
      <c r="T14" s="39">
        <f t="shared" si="46"/>
        <v>5</v>
      </c>
      <c r="U14" s="41" t="s">
        <v>168</v>
      </c>
      <c r="V14" s="40">
        <f t="shared" si="47"/>
        <v>0</v>
      </c>
      <c r="W14" s="38">
        <v>3.26</v>
      </c>
      <c r="X14" s="39">
        <f t="shared" si="81"/>
        <v>0.72345832750149797</v>
      </c>
      <c r="Y14" s="114">
        <v>4</v>
      </c>
      <c r="Z14" s="39">
        <f t="shared" ref="Z14:Z17" si="87">X14*Y14</f>
        <v>2.8938333100059919</v>
      </c>
      <c r="AA14" s="41" t="s">
        <v>169</v>
      </c>
      <c r="AB14" s="40">
        <f t="shared" si="48"/>
        <v>27.654167249850204</v>
      </c>
      <c r="AC14" s="38">
        <v>1.56</v>
      </c>
      <c r="AD14" s="39">
        <f t="shared" ref="AD14:AD15" si="88">1-AC14/100</f>
        <v>0.98440000000000005</v>
      </c>
      <c r="AE14" s="114">
        <v>5</v>
      </c>
      <c r="AF14" s="39">
        <f t="shared" si="49"/>
        <v>4.9220000000000006</v>
      </c>
      <c r="AG14" s="41" t="s">
        <v>170</v>
      </c>
      <c r="AH14" s="43">
        <f t="shared" si="50"/>
        <v>1.5599999999999881</v>
      </c>
      <c r="AI14" s="38">
        <v>99.7</v>
      </c>
      <c r="AJ14" s="39">
        <v>1</v>
      </c>
      <c r="AK14" s="114">
        <v>5</v>
      </c>
      <c r="AL14" s="39">
        <f t="shared" si="82"/>
        <v>5</v>
      </c>
      <c r="AM14" s="41" t="s">
        <v>171</v>
      </c>
      <c r="AN14" s="40">
        <f t="shared" ref="AN14:AN17" si="89">100-AJ14*100</f>
        <v>0</v>
      </c>
      <c r="AO14" s="38">
        <v>0</v>
      </c>
      <c r="AP14" s="39">
        <f t="shared" si="40"/>
        <v>1</v>
      </c>
      <c r="AQ14" s="114">
        <v>6</v>
      </c>
      <c r="AR14" s="39">
        <f t="shared" si="51"/>
        <v>6</v>
      </c>
      <c r="AS14" s="41" t="s">
        <v>172</v>
      </c>
      <c r="AT14" s="40">
        <f t="shared" si="83"/>
        <v>0</v>
      </c>
      <c r="AU14" s="38">
        <v>0</v>
      </c>
      <c r="AV14" s="39">
        <v>1</v>
      </c>
      <c r="AW14" s="114">
        <v>7</v>
      </c>
      <c r="AX14" s="39">
        <f t="shared" si="52"/>
        <v>7</v>
      </c>
      <c r="AY14" s="45" t="s">
        <v>173</v>
      </c>
      <c r="AZ14" s="40">
        <f t="shared" si="53"/>
        <v>0</v>
      </c>
      <c r="BA14" s="38">
        <v>3</v>
      </c>
      <c r="BB14" s="39">
        <f>1-3/10</f>
        <v>0.7</v>
      </c>
      <c r="BC14" s="114">
        <v>5</v>
      </c>
      <c r="BD14" s="39">
        <f t="shared" si="54"/>
        <v>3.5</v>
      </c>
      <c r="BE14" s="45" t="s">
        <v>174</v>
      </c>
      <c r="BF14" s="40">
        <f t="shared" si="55"/>
        <v>30</v>
      </c>
      <c r="BG14" s="40">
        <v>49</v>
      </c>
      <c r="BH14" s="39">
        <f t="shared" si="56"/>
        <v>45.088021565399366</v>
      </c>
      <c r="BI14" s="40"/>
      <c r="BJ14" s="38">
        <v>144.1</v>
      </c>
      <c r="BK14" s="39">
        <v>0.5</v>
      </c>
      <c r="BL14" s="114">
        <v>5</v>
      </c>
      <c r="BM14" s="39">
        <f t="shared" si="84"/>
        <v>2.5</v>
      </c>
      <c r="BN14" s="41" t="s">
        <v>175</v>
      </c>
      <c r="BO14" s="40">
        <f t="shared" ref="BO14:BO15" si="90">100-BK14*100</f>
        <v>50</v>
      </c>
      <c r="BP14" s="38">
        <v>1</v>
      </c>
      <c r="BQ14" s="39">
        <v>1</v>
      </c>
      <c r="BR14" s="114">
        <v>4</v>
      </c>
      <c r="BS14" s="39">
        <f t="shared" si="57"/>
        <v>4</v>
      </c>
      <c r="BT14" s="45" t="s">
        <v>174</v>
      </c>
      <c r="BU14" s="40">
        <f t="shared" si="86"/>
        <v>0</v>
      </c>
      <c r="BV14" s="38">
        <v>-1</v>
      </c>
      <c r="BW14" s="39">
        <v>1</v>
      </c>
      <c r="BX14" s="114">
        <v>5</v>
      </c>
      <c r="BY14" s="39">
        <f t="shared" si="58"/>
        <v>5</v>
      </c>
      <c r="BZ14" s="41" t="s">
        <v>176</v>
      </c>
      <c r="CA14" s="40">
        <f t="shared" si="59"/>
        <v>0</v>
      </c>
      <c r="CB14" s="40">
        <v>14</v>
      </c>
      <c r="CC14" s="39">
        <f t="shared" si="60"/>
        <v>11.5</v>
      </c>
      <c r="CD14" s="40"/>
      <c r="CE14" s="38">
        <v>1</v>
      </c>
      <c r="CF14" s="39">
        <v>1</v>
      </c>
      <c r="CG14" s="114">
        <v>4</v>
      </c>
      <c r="CH14" s="54">
        <f t="shared" si="41"/>
        <v>4</v>
      </c>
      <c r="CI14" s="56">
        <v>1</v>
      </c>
      <c r="CJ14" s="57">
        <f t="shared" si="61"/>
        <v>0</v>
      </c>
      <c r="CK14" s="38">
        <v>0</v>
      </c>
      <c r="CL14" s="46">
        <v>1</v>
      </c>
      <c r="CM14" s="114">
        <v>3</v>
      </c>
      <c r="CN14" s="37">
        <f t="shared" si="62"/>
        <v>3</v>
      </c>
      <c r="CO14" s="46">
        <f t="shared" si="63"/>
        <v>0</v>
      </c>
      <c r="CP14" s="40">
        <v>7</v>
      </c>
      <c r="CQ14" s="39">
        <f t="shared" si="42"/>
        <v>7</v>
      </c>
      <c r="CR14" s="40"/>
      <c r="CS14" s="38">
        <v>1</v>
      </c>
      <c r="CT14" s="39">
        <v>1</v>
      </c>
      <c r="CU14" s="114">
        <v>6</v>
      </c>
      <c r="CV14" s="39">
        <f t="shared" si="64"/>
        <v>6</v>
      </c>
      <c r="CW14" s="51">
        <v>1</v>
      </c>
      <c r="CX14" s="40">
        <f t="shared" si="65"/>
        <v>0</v>
      </c>
      <c r="CY14" s="40">
        <v>6</v>
      </c>
      <c r="CZ14" s="39">
        <f t="shared" si="66"/>
        <v>6</v>
      </c>
      <c r="DA14" s="40"/>
      <c r="DB14" s="40">
        <v>1</v>
      </c>
      <c r="DC14" s="39">
        <v>1</v>
      </c>
      <c r="DD14" s="114">
        <v>4</v>
      </c>
      <c r="DE14" s="39">
        <f t="shared" si="67"/>
        <v>4</v>
      </c>
      <c r="DF14" s="41">
        <v>1</v>
      </c>
      <c r="DG14" s="40">
        <f t="shared" si="68"/>
        <v>0</v>
      </c>
      <c r="DH14" s="40">
        <v>1</v>
      </c>
      <c r="DI14" s="39">
        <v>1</v>
      </c>
      <c r="DJ14" s="114">
        <v>4</v>
      </c>
      <c r="DK14" s="39">
        <f t="shared" si="69"/>
        <v>4</v>
      </c>
      <c r="DL14" s="41">
        <v>1</v>
      </c>
      <c r="DM14" s="40">
        <f t="shared" si="70"/>
        <v>0</v>
      </c>
      <c r="DN14" s="40">
        <v>1</v>
      </c>
      <c r="DO14" s="39">
        <v>1</v>
      </c>
      <c r="DP14" s="114">
        <v>4</v>
      </c>
      <c r="DQ14" s="39">
        <f t="shared" si="71"/>
        <v>4</v>
      </c>
      <c r="DR14" s="41">
        <v>1</v>
      </c>
      <c r="DS14" s="40">
        <f t="shared" si="72"/>
        <v>0</v>
      </c>
      <c r="DT14" s="40">
        <v>1</v>
      </c>
      <c r="DU14" s="39">
        <v>1</v>
      </c>
      <c r="DV14" s="114">
        <v>4</v>
      </c>
      <c r="DW14" s="39">
        <f t="shared" si="73"/>
        <v>4</v>
      </c>
      <c r="DX14" s="41">
        <v>1</v>
      </c>
      <c r="DY14" s="40">
        <f t="shared" si="74"/>
        <v>0</v>
      </c>
      <c r="DZ14" s="58">
        <v>100</v>
      </c>
      <c r="EA14" s="39">
        <v>1</v>
      </c>
      <c r="EB14" s="114">
        <v>2</v>
      </c>
      <c r="EC14" s="39">
        <f t="shared" si="75"/>
        <v>2</v>
      </c>
      <c r="ED14" s="41" t="s">
        <v>177</v>
      </c>
      <c r="EE14" s="40">
        <f t="shared" ref="EE14:EE17" si="91">100-EA14*100</f>
        <v>0</v>
      </c>
      <c r="EF14" s="40">
        <v>18</v>
      </c>
      <c r="EG14" s="39">
        <f t="shared" si="76"/>
        <v>18</v>
      </c>
      <c r="EH14" s="40"/>
      <c r="EI14" s="38">
        <v>0</v>
      </c>
      <c r="EJ14" s="54">
        <v>1</v>
      </c>
      <c r="EK14" s="118">
        <v>6</v>
      </c>
      <c r="EL14" s="110">
        <f t="shared" si="77"/>
        <v>6</v>
      </c>
      <c r="EM14" s="55">
        <v>0</v>
      </c>
      <c r="EN14" s="55">
        <f t="shared" si="78"/>
        <v>0</v>
      </c>
      <c r="EO14" s="24">
        <v>6</v>
      </c>
      <c r="EP14" s="112">
        <f t="shared" si="43"/>
        <v>6</v>
      </c>
      <c r="EQ14" s="34"/>
    </row>
    <row r="15" spans="1:147" s="7" customFormat="1" ht="39.6" x14ac:dyDescent="0.3">
      <c r="A15" s="28" t="s">
        <v>129</v>
      </c>
      <c r="B15" s="29" t="s">
        <v>137</v>
      </c>
      <c r="C15" s="36">
        <v>2</v>
      </c>
      <c r="D15" s="37">
        <f t="shared" si="39"/>
        <v>95.928778115929674</v>
      </c>
      <c r="E15" s="38">
        <v>0.7</v>
      </c>
      <c r="F15" s="39">
        <f t="shared" si="79"/>
        <v>0.97993223728728285</v>
      </c>
      <c r="G15" s="114">
        <v>6</v>
      </c>
      <c r="H15" s="39">
        <f t="shared" si="44"/>
        <v>5.8795934237236969</v>
      </c>
      <c r="I15" s="41" t="s">
        <v>166</v>
      </c>
      <c r="J15" s="40">
        <f t="shared" si="85"/>
        <v>2.0067762712717183</v>
      </c>
      <c r="K15" s="38">
        <v>98</v>
      </c>
      <c r="L15" s="95">
        <v>1</v>
      </c>
      <c r="M15" s="114">
        <v>6</v>
      </c>
      <c r="N15" s="39">
        <f t="shared" si="45"/>
        <v>6</v>
      </c>
      <c r="O15" s="41" t="s">
        <v>167</v>
      </c>
      <c r="P15" s="42">
        <f t="shared" si="80"/>
        <v>0</v>
      </c>
      <c r="Q15" s="38">
        <v>1.4999999999999999E-2</v>
      </c>
      <c r="R15" s="39">
        <v>1</v>
      </c>
      <c r="S15" s="114">
        <v>5</v>
      </c>
      <c r="T15" s="39">
        <f t="shared" si="46"/>
        <v>5</v>
      </c>
      <c r="U15" s="41" t="s">
        <v>168</v>
      </c>
      <c r="V15" s="40">
        <f t="shared" si="47"/>
        <v>0</v>
      </c>
      <c r="W15" s="38">
        <v>2.96</v>
      </c>
      <c r="X15" s="39">
        <f t="shared" si="81"/>
        <v>0.74567117305149311</v>
      </c>
      <c r="Y15" s="114">
        <v>4</v>
      </c>
      <c r="Z15" s="39">
        <f t="shared" si="87"/>
        <v>2.9826846922059724</v>
      </c>
      <c r="AA15" s="41" t="s">
        <v>169</v>
      </c>
      <c r="AB15" s="40">
        <f t="shared" si="48"/>
        <v>25.43288269485069</v>
      </c>
      <c r="AC15" s="38">
        <v>8.67</v>
      </c>
      <c r="AD15" s="39">
        <f t="shared" si="88"/>
        <v>0.9133</v>
      </c>
      <c r="AE15" s="114">
        <v>5</v>
      </c>
      <c r="AF15" s="39">
        <f t="shared" si="49"/>
        <v>4.5664999999999996</v>
      </c>
      <c r="AG15" s="41" t="s">
        <v>170</v>
      </c>
      <c r="AH15" s="43">
        <f t="shared" si="50"/>
        <v>8.6700000000000017</v>
      </c>
      <c r="AI15" s="38">
        <v>100</v>
      </c>
      <c r="AJ15" s="39">
        <v>1</v>
      </c>
      <c r="AK15" s="114">
        <v>5</v>
      </c>
      <c r="AL15" s="39">
        <f t="shared" si="82"/>
        <v>5</v>
      </c>
      <c r="AM15" s="41" t="s">
        <v>171</v>
      </c>
      <c r="AN15" s="40">
        <f t="shared" si="89"/>
        <v>0</v>
      </c>
      <c r="AO15" s="38">
        <v>0</v>
      </c>
      <c r="AP15" s="39">
        <f t="shared" si="40"/>
        <v>1</v>
      </c>
      <c r="AQ15" s="114">
        <v>6</v>
      </c>
      <c r="AR15" s="39">
        <f t="shared" si="51"/>
        <v>6</v>
      </c>
      <c r="AS15" s="41" t="s">
        <v>172</v>
      </c>
      <c r="AT15" s="40">
        <f t="shared" si="83"/>
        <v>0</v>
      </c>
      <c r="AU15" s="38">
        <v>0</v>
      </c>
      <c r="AV15" s="39">
        <v>1</v>
      </c>
      <c r="AW15" s="114">
        <v>7</v>
      </c>
      <c r="AX15" s="39">
        <f t="shared" si="52"/>
        <v>7</v>
      </c>
      <c r="AY15" s="45" t="s">
        <v>173</v>
      </c>
      <c r="AZ15" s="40">
        <f t="shared" si="53"/>
        <v>0</v>
      </c>
      <c r="BA15" s="38">
        <v>0</v>
      </c>
      <c r="BB15" s="39">
        <v>1</v>
      </c>
      <c r="BC15" s="114">
        <v>5</v>
      </c>
      <c r="BD15" s="39">
        <f t="shared" si="54"/>
        <v>5</v>
      </c>
      <c r="BE15" s="45" t="s">
        <v>174</v>
      </c>
      <c r="BF15" s="40">
        <f t="shared" si="55"/>
        <v>0</v>
      </c>
      <c r="BG15" s="40">
        <v>49</v>
      </c>
      <c r="BH15" s="39">
        <f t="shared" si="56"/>
        <v>47.428778115929667</v>
      </c>
      <c r="BI15" s="40"/>
      <c r="BJ15" s="38">
        <v>141.4</v>
      </c>
      <c r="BK15" s="39">
        <v>0.5</v>
      </c>
      <c r="BL15" s="114">
        <v>5</v>
      </c>
      <c r="BM15" s="39">
        <f t="shared" si="84"/>
        <v>2.5</v>
      </c>
      <c r="BN15" s="41" t="s">
        <v>175</v>
      </c>
      <c r="BO15" s="40">
        <f t="shared" si="90"/>
        <v>50</v>
      </c>
      <c r="BP15" s="38">
        <v>1</v>
      </c>
      <c r="BQ15" s="39">
        <v>1</v>
      </c>
      <c r="BR15" s="114">
        <v>4</v>
      </c>
      <c r="BS15" s="39">
        <f t="shared" si="57"/>
        <v>4</v>
      </c>
      <c r="BT15" s="45" t="s">
        <v>174</v>
      </c>
      <c r="BU15" s="40">
        <f t="shared" si="86"/>
        <v>0</v>
      </c>
      <c r="BV15" s="38">
        <v>-1</v>
      </c>
      <c r="BW15" s="39">
        <v>1</v>
      </c>
      <c r="BX15" s="114">
        <v>5</v>
      </c>
      <c r="BY15" s="39">
        <f t="shared" si="58"/>
        <v>5</v>
      </c>
      <c r="BZ15" s="41" t="s">
        <v>176</v>
      </c>
      <c r="CA15" s="40">
        <f t="shared" si="59"/>
        <v>0</v>
      </c>
      <c r="CB15" s="40">
        <v>14</v>
      </c>
      <c r="CC15" s="39">
        <f t="shared" si="60"/>
        <v>11.5</v>
      </c>
      <c r="CD15" s="40"/>
      <c r="CE15" s="38">
        <v>1</v>
      </c>
      <c r="CF15" s="39">
        <v>1</v>
      </c>
      <c r="CG15" s="114">
        <v>4</v>
      </c>
      <c r="CH15" s="54">
        <f t="shared" si="41"/>
        <v>4</v>
      </c>
      <c r="CI15" s="56">
        <v>1</v>
      </c>
      <c r="CJ15" s="57">
        <f t="shared" si="61"/>
        <v>0</v>
      </c>
      <c r="CK15" s="38">
        <v>0</v>
      </c>
      <c r="CL15" s="46">
        <v>1</v>
      </c>
      <c r="CM15" s="114">
        <v>3</v>
      </c>
      <c r="CN15" s="37">
        <f t="shared" si="62"/>
        <v>3</v>
      </c>
      <c r="CO15" s="46">
        <f t="shared" si="63"/>
        <v>0</v>
      </c>
      <c r="CP15" s="40">
        <v>7</v>
      </c>
      <c r="CQ15" s="39">
        <f t="shared" si="42"/>
        <v>7</v>
      </c>
      <c r="CR15" s="40"/>
      <c r="CS15" s="38">
        <v>1</v>
      </c>
      <c r="CT15" s="39">
        <v>1</v>
      </c>
      <c r="CU15" s="114">
        <v>6</v>
      </c>
      <c r="CV15" s="39">
        <f t="shared" si="64"/>
        <v>6</v>
      </c>
      <c r="CW15" s="51">
        <v>1</v>
      </c>
      <c r="CX15" s="40">
        <f t="shared" si="65"/>
        <v>0</v>
      </c>
      <c r="CY15" s="40">
        <v>6</v>
      </c>
      <c r="CZ15" s="39">
        <f t="shared" si="66"/>
        <v>6</v>
      </c>
      <c r="DA15" s="40"/>
      <c r="DB15" s="40">
        <v>1</v>
      </c>
      <c r="DC15" s="39">
        <v>1</v>
      </c>
      <c r="DD15" s="114">
        <v>4</v>
      </c>
      <c r="DE15" s="39">
        <f t="shared" si="67"/>
        <v>4</v>
      </c>
      <c r="DF15" s="41">
        <v>1</v>
      </c>
      <c r="DG15" s="40">
        <f t="shared" si="68"/>
        <v>0</v>
      </c>
      <c r="DH15" s="40">
        <v>1</v>
      </c>
      <c r="DI15" s="39">
        <v>1</v>
      </c>
      <c r="DJ15" s="114">
        <v>4</v>
      </c>
      <c r="DK15" s="39">
        <f t="shared" si="69"/>
        <v>4</v>
      </c>
      <c r="DL15" s="41">
        <v>1</v>
      </c>
      <c r="DM15" s="40">
        <f t="shared" si="70"/>
        <v>0</v>
      </c>
      <c r="DN15" s="40">
        <v>1</v>
      </c>
      <c r="DO15" s="39">
        <v>1</v>
      </c>
      <c r="DP15" s="114">
        <v>4</v>
      </c>
      <c r="DQ15" s="39">
        <f t="shared" si="71"/>
        <v>4</v>
      </c>
      <c r="DR15" s="41">
        <v>1</v>
      </c>
      <c r="DS15" s="40">
        <f t="shared" si="72"/>
        <v>0</v>
      </c>
      <c r="DT15" s="40">
        <v>1</v>
      </c>
      <c r="DU15" s="39">
        <v>1</v>
      </c>
      <c r="DV15" s="114">
        <v>4</v>
      </c>
      <c r="DW15" s="39">
        <f t="shared" si="73"/>
        <v>4</v>
      </c>
      <c r="DX15" s="41">
        <v>1</v>
      </c>
      <c r="DY15" s="40">
        <f t="shared" si="74"/>
        <v>0</v>
      </c>
      <c r="DZ15" s="58">
        <v>100</v>
      </c>
      <c r="EA15" s="39">
        <v>1</v>
      </c>
      <c r="EB15" s="114">
        <v>2</v>
      </c>
      <c r="EC15" s="39">
        <f t="shared" si="75"/>
        <v>2</v>
      </c>
      <c r="ED15" s="41" t="s">
        <v>177</v>
      </c>
      <c r="EE15" s="40">
        <f t="shared" si="91"/>
        <v>0</v>
      </c>
      <c r="EF15" s="40">
        <v>18</v>
      </c>
      <c r="EG15" s="39">
        <f t="shared" si="76"/>
        <v>18</v>
      </c>
      <c r="EH15" s="40"/>
      <c r="EI15" s="38">
        <v>0</v>
      </c>
      <c r="EJ15" s="54">
        <v>1</v>
      </c>
      <c r="EK15" s="118">
        <v>6</v>
      </c>
      <c r="EL15" s="110">
        <f t="shared" si="77"/>
        <v>6</v>
      </c>
      <c r="EM15" s="55">
        <v>0</v>
      </c>
      <c r="EN15" s="55">
        <f t="shared" si="78"/>
        <v>0</v>
      </c>
      <c r="EO15" s="24">
        <v>6</v>
      </c>
      <c r="EP15" s="112">
        <f t="shared" si="43"/>
        <v>6</v>
      </c>
      <c r="EQ15" s="34"/>
    </row>
    <row r="16" spans="1:147" s="7" customFormat="1" ht="52.8" x14ac:dyDescent="0.3">
      <c r="A16" s="28" t="s">
        <v>130</v>
      </c>
      <c r="B16" s="29" t="s">
        <v>138</v>
      </c>
      <c r="C16" s="36">
        <v>7</v>
      </c>
      <c r="D16" s="37">
        <f t="shared" si="39"/>
        <v>71.247694273893927</v>
      </c>
      <c r="E16" s="96">
        <f>7.7-7.7</f>
        <v>0</v>
      </c>
      <c r="F16" s="39">
        <f t="shared" si="79"/>
        <v>1</v>
      </c>
      <c r="G16" s="114">
        <v>6</v>
      </c>
      <c r="H16" s="39">
        <f t="shared" si="44"/>
        <v>6</v>
      </c>
      <c r="I16" s="41" t="s">
        <v>166</v>
      </c>
      <c r="J16" s="40">
        <f t="shared" si="85"/>
        <v>0</v>
      </c>
      <c r="K16" s="38">
        <v>92</v>
      </c>
      <c r="L16" s="95">
        <f>M26</f>
        <v>0.99354719563309268</v>
      </c>
      <c r="M16" s="114">
        <v>6</v>
      </c>
      <c r="N16" s="39">
        <f t="shared" si="45"/>
        <v>5.9612831737985559</v>
      </c>
      <c r="O16" s="41" t="s">
        <v>167</v>
      </c>
      <c r="P16" s="42">
        <f t="shared" si="80"/>
        <v>0.64528043669072588</v>
      </c>
      <c r="Q16" s="38">
        <v>4.5999999999999999E-2</v>
      </c>
      <c r="R16" s="39">
        <f t="shared" ref="R16:R17" si="92">(0.1-Q16)/0.08</f>
        <v>0.67500000000000004</v>
      </c>
      <c r="S16" s="114">
        <v>5</v>
      </c>
      <c r="T16" s="39">
        <f t="shared" si="46"/>
        <v>3.375</v>
      </c>
      <c r="U16" s="41" t="s">
        <v>168</v>
      </c>
      <c r="V16" s="40">
        <f t="shared" si="47"/>
        <v>32.5</v>
      </c>
      <c r="W16" s="38">
        <v>3.2</v>
      </c>
      <c r="X16" s="39">
        <f t="shared" si="81"/>
        <v>0.72785277502384238</v>
      </c>
      <c r="Y16" s="114">
        <v>4</v>
      </c>
      <c r="Z16" s="39">
        <f t="shared" si="87"/>
        <v>2.9114111000953695</v>
      </c>
      <c r="AA16" s="41" t="s">
        <v>169</v>
      </c>
      <c r="AB16" s="40">
        <f t="shared" si="48"/>
        <v>27.214722497615767</v>
      </c>
      <c r="AC16" s="38">
        <v>26.51</v>
      </c>
      <c r="AD16" s="39">
        <v>0</v>
      </c>
      <c r="AE16" s="114">
        <v>5</v>
      </c>
      <c r="AF16" s="39">
        <f t="shared" si="49"/>
        <v>0</v>
      </c>
      <c r="AG16" s="41" t="s">
        <v>170</v>
      </c>
      <c r="AH16" s="43">
        <f t="shared" si="50"/>
        <v>100</v>
      </c>
      <c r="AI16" s="38">
        <v>93.5</v>
      </c>
      <c r="AJ16" s="39">
        <v>0</v>
      </c>
      <c r="AK16" s="114">
        <v>5</v>
      </c>
      <c r="AL16" s="39">
        <f t="shared" si="82"/>
        <v>0</v>
      </c>
      <c r="AM16" s="41" t="s">
        <v>171</v>
      </c>
      <c r="AN16" s="40">
        <f>100-AJ16*100</f>
        <v>100</v>
      </c>
      <c r="AO16" s="38">
        <v>0</v>
      </c>
      <c r="AP16" s="39">
        <f t="shared" si="40"/>
        <v>1</v>
      </c>
      <c r="AQ16" s="114">
        <v>6</v>
      </c>
      <c r="AR16" s="39">
        <f t="shared" si="51"/>
        <v>6</v>
      </c>
      <c r="AS16" s="41" t="s">
        <v>172</v>
      </c>
      <c r="AT16" s="40">
        <f t="shared" si="83"/>
        <v>0</v>
      </c>
      <c r="AU16" s="38">
        <v>0</v>
      </c>
      <c r="AV16" s="39">
        <v>1</v>
      </c>
      <c r="AW16" s="114">
        <v>7</v>
      </c>
      <c r="AX16" s="39">
        <f t="shared" si="52"/>
        <v>7</v>
      </c>
      <c r="AY16" s="45" t="s">
        <v>173</v>
      </c>
      <c r="AZ16" s="40">
        <f t="shared" si="53"/>
        <v>0</v>
      </c>
      <c r="BA16" s="38">
        <v>0</v>
      </c>
      <c r="BB16" s="39">
        <v>1</v>
      </c>
      <c r="BC16" s="114">
        <v>5</v>
      </c>
      <c r="BD16" s="39">
        <f t="shared" si="54"/>
        <v>5</v>
      </c>
      <c r="BE16" s="45" t="s">
        <v>174</v>
      </c>
      <c r="BF16" s="40">
        <f t="shared" si="55"/>
        <v>0</v>
      </c>
      <c r="BG16" s="40">
        <v>49</v>
      </c>
      <c r="BH16" s="39">
        <f t="shared" si="56"/>
        <v>36.247694273893927</v>
      </c>
      <c r="BI16" s="40"/>
      <c r="BJ16" s="38" t="s">
        <v>119</v>
      </c>
      <c r="BK16" s="39"/>
      <c r="BL16" s="114">
        <v>5</v>
      </c>
      <c r="BM16" s="39">
        <f t="shared" si="84"/>
        <v>0</v>
      </c>
      <c r="BN16" s="41" t="s">
        <v>175</v>
      </c>
      <c r="BO16" s="40"/>
      <c r="BP16" s="38">
        <v>1</v>
      </c>
      <c r="BQ16" s="39">
        <v>1</v>
      </c>
      <c r="BR16" s="114">
        <v>4</v>
      </c>
      <c r="BS16" s="39">
        <f>BQ16*BR16+2.5</f>
        <v>6.5</v>
      </c>
      <c r="BT16" s="45" t="s">
        <v>174</v>
      </c>
      <c r="BU16" s="40">
        <f t="shared" si="86"/>
        <v>0</v>
      </c>
      <c r="BV16" s="38">
        <v>-1</v>
      </c>
      <c r="BW16" s="39">
        <v>1</v>
      </c>
      <c r="BX16" s="114">
        <v>5</v>
      </c>
      <c r="BY16" s="39">
        <f>BW16*BX16+2.5</f>
        <v>7.5</v>
      </c>
      <c r="BZ16" s="41" t="s">
        <v>176</v>
      </c>
      <c r="CA16" s="40">
        <f t="shared" si="59"/>
        <v>0</v>
      </c>
      <c r="CB16" s="40">
        <v>14</v>
      </c>
      <c r="CC16" s="39">
        <f t="shared" si="60"/>
        <v>14</v>
      </c>
      <c r="CD16" s="40"/>
      <c r="CE16" s="38">
        <v>1</v>
      </c>
      <c r="CF16" s="39">
        <v>1</v>
      </c>
      <c r="CG16" s="114">
        <v>4</v>
      </c>
      <c r="CH16" s="54">
        <f t="shared" si="41"/>
        <v>4</v>
      </c>
      <c r="CI16" s="56">
        <v>1</v>
      </c>
      <c r="CJ16" s="57">
        <f t="shared" si="61"/>
        <v>0</v>
      </c>
      <c r="CK16" s="38">
        <v>0</v>
      </c>
      <c r="CL16" s="46">
        <v>1</v>
      </c>
      <c r="CM16" s="114">
        <v>3</v>
      </c>
      <c r="CN16" s="37">
        <f t="shared" si="62"/>
        <v>3</v>
      </c>
      <c r="CO16" s="46">
        <f t="shared" si="63"/>
        <v>0</v>
      </c>
      <c r="CP16" s="40">
        <v>7</v>
      </c>
      <c r="CQ16" s="39">
        <f t="shared" si="42"/>
        <v>7</v>
      </c>
      <c r="CR16" s="40"/>
      <c r="CS16" s="38">
        <v>1</v>
      </c>
      <c r="CT16" s="39">
        <v>1</v>
      </c>
      <c r="CU16" s="114">
        <v>6</v>
      </c>
      <c r="CV16" s="39">
        <f t="shared" si="64"/>
        <v>6</v>
      </c>
      <c r="CW16" s="51">
        <v>1</v>
      </c>
      <c r="CX16" s="40">
        <f t="shared" si="65"/>
        <v>0</v>
      </c>
      <c r="CY16" s="40">
        <v>6</v>
      </c>
      <c r="CZ16" s="39">
        <f t="shared" si="66"/>
        <v>6</v>
      </c>
      <c r="DA16" s="40"/>
      <c r="DB16" s="40">
        <v>0</v>
      </c>
      <c r="DC16" s="39">
        <v>0</v>
      </c>
      <c r="DD16" s="114">
        <v>4</v>
      </c>
      <c r="DE16" s="39">
        <f t="shared" si="67"/>
        <v>0</v>
      </c>
      <c r="DF16" s="41">
        <v>1</v>
      </c>
      <c r="DG16" s="40">
        <f t="shared" si="68"/>
        <v>100</v>
      </c>
      <c r="DH16" s="40">
        <v>0</v>
      </c>
      <c r="DI16" s="39">
        <v>0</v>
      </c>
      <c r="DJ16" s="114">
        <v>4</v>
      </c>
      <c r="DK16" s="39">
        <f t="shared" si="69"/>
        <v>0</v>
      </c>
      <c r="DL16" s="41">
        <v>1</v>
      </c>
      <c r="DM16" s="40">
        <f t="shared" si="70"/>
        <v>100</v>
      </c>
      <c r="DN16" s="40">
        <v>0</v>
      </c>
      <c r="DO16" s="39">
        <v>0</v>
      </c>
      <c r="DP16" s="114">
        <v>4</v>
      </c>
      <c r="DQ16" s="39">
        <f t="shared" si="71"/>
        <v>0</v>
      </c>
      <c r="DR16" s="41">
        <v>1</v>
      </c>
      <c r="DS16" s="40">
        <f t="shared" si="72"/>
        <v>100</v>
      </c>
      <c r="DT16" s="40">
        <v>0</v>
      </c>
      <c r="DU16" s="39">
        <v>0</v>
      </c>
      <c r="DV16" s="114">
        <v>4</v>
      </c>
      <c r="DW16" s="39">
        <f t="shared" si="73"/>
        <v>0</v>
      </c>
      <c r="DX16" s="41">
        <v>1</v>
      </c>
      <c r="DY16" s="40">
        <f t="shared" si="74"/>
        <v>100</v>
      </c>
      <c r="DZ16" s="58">
        <v>100</v>
      </c>
      <c r="EA16" s="39">
        <v>1</v>
      </c>
      <c r="EB16" s="114">
        <v>2</v>
      </c>
      <c r="EC16" s="39">
        <f t="shared" si="75"/>
        <v>2</v>
      </c>
      <c r="ED16" s="41" t="s">
        <v>177</v>
      </c>
      <c r="EE16" s="40">
        <f t="shared" si="91"/>
        <v>0</v>
      </c>
      <c r="EF16" s="40">
        <v>18</v>
      </c>
      <c r="EG16" s="39">
        <f t="shared" si="76"/>
        <v>2</v>
      </c>
      <c r="EH16" s="40"/>
      <c r="EI16" s="38">
        <v>0</v>
      </c>
      <c r="EJ16" s="54">
        <v>1</v>
      </c>
      <c r="EK16" s="118">
        <v>6</v>
      </c>
      <c r="EL16" s="110">
        <f t="shared" si="77"/>
        <v>6</v>
      </c>
      <c r="EM16" s="55">
        <v>0</v>
      </c>
      <c r="EN16" s="55">
        <f t="shared" si="78"/>
        <v>0</v>
      </c>
      <c r="EO16" s="24">
        <v>6</v>
      </c>
      <c r="EP16" s="112">
        <f t="shared" si="43"/>
        <v>6</v>
      </c>
      <c r="EQ16" s="34"/>
    </row>
    <row r="17" spans="1:147" s="7" customFormat="1" ht="39.6" x14ac:dyDescent="0.3">
      <c r="A17" s="30" t="s">
        <v>131</v>
      </c>
      <c r="B17" s="31" t="s">
        <v>139</v>
      </c>
      <c r="C17" s="59">
        <v>5</v>
      </c>
      <c r="D17" s="60">
        <f t="shared" si="39"/>
        <v>79.280317814983661</v>
      </c>
      <c r="E17" s="64">
        <v>5.5</v>
      </c>
      <c r="F17" s="61">
        <f t="shared" si="79"/>
        <v>0.8493766899074443</v>
      </c>
      <c r="G17" s="115">
        <v>6</v>
      </c>
      <c r="H17" s="61">
        <f t="shared" si="44"/>
        <v>5.0962601394446656</v>
      </c>
      <c r="I17" s="63" t="s">
        <v>166</v>
      </c>
      <c r="J17" s="40">
        <f t="shared" si="85"/>
        <v>15.062331009255573</v>
      </c>
      <c r="K17" s="64">
        <v>99</v>
      </c>
      <c r="L17" s="97">
        <v>1</v>
      </c>
      <c r="M17" s="115">
        <v>6</v>
      </c>
      <c r="N17" s="61">
        <f t="shared" si="45"/>
        <v>6</v>
      </c>
      <c r="O17" s="63" t="s">
        <v>167</v>
      </c>
      <c r="P17" s="42">
        <f t="shared" si="80"/>
        <v>0</v>
      </c>
      <c r="Q17" s="64">
        <v>6.8000000000000005E-2</v>
      </c>
      <c r="R17" s="39">
        <f t="shared" si="92"/>
        <v>0.4</v>
      </c>
      <c r="S17" s="115">
        <v>5</v>
      </c>
      <c r="T17" s="61">
        <f t="shared" si="46"/>
        <v>2</v>
      </c>
      <c r="U17" s="63" t="s">
        <v>168</v>
      </c>
      <c r="V17" s="40">
        <f t="shared" si="47"/>
        <v>60</v>
      </c>
      <c r="W17" s="64">
        <v>1.24</v>
      </c>
      <c r="X17" s="61">
        <f t="shared" si="81"/>
        <v>0.88526441888474749</v>
      </c>
      <c r="Y17" s="115">
        <v>4</v>
      </c>
      <c r="Z17" s="61">
        <f t="shared" si="87"/>
        <v>3.54105767553899</v>
      </c>
      <c r="AA17" s="63" t="s">
        <v>169</v>
      </c>
      <c r="AB17" s="40">
        <f t="shared" si="48"/>
        <v>11.47355811152525</v>
      </c>
      <c r="AC17" s="64">
        <v>7.14</v>
      </c>
      <c r="AD17" s="39">
        <f>1-AC17/100</f>
        <v>0.92859999999999998</v>
      </c>
      <c r="AE17" s="115">
        <v>5</v>
      </c>
      <c r="AF17" s="61">
        <f t="shared" si="49"/>
        <v>4.6429999999999998</v>
      </c>
      <c r="AG17" s="63" t="s">
        <v>170</v>
      </c>
      <c r="AH17" s="43">
        <f t="shared" si="50"/>
        <v>7.1400000000000006</v>
      </c>
      <c r="AI17" s="64">
        <v>100</v>
      </c>
      <c r="AJ17" s="61">
        <v>1</v>
      </c>
      <c r="AK17" s="115">
        <v>5</v>
      </c>
      <c r="AL17" s="61">
        <f t="shared" si="82"/>
        <v>5</v>
      </c>
      <c r="AM17" s="63" t="s">
        <v>171</v>
      </c>
      <c r="AN17" s="40">
        <f t="shared" si="89"/>
        <v>0</v>
      </c>
      <c r="AO17" s="64">
        <v>0</v>
      </c>
      <c r="AP17" s="61">
        <f t="shared" si="40"/>
        <v>1</v>
      </c>
      <c r="AQ17" s="115">
        <v>6</v>
      </c>
      <c r="AR17" s="61">
        <f t="shared" si="51"/>
        <v>6</v>
      </c>
      <c r="AS17" s="63" t="s">
        <v>172</v>
      </c>
      <c r="AT17" s="40">
        <f t="shared" si="83"/>
        <v>0</v>
      </c>
      <c r="AU17" s="64">
        <v>0</v>
      </c>
      <c r="AV17" s="61">
        <v>1</v>
      </c>
      <c r="AW17" s="115">
        <v>7</v>
      </c>
      <c r="AX17" s="61">
        <f t="shared" si="52"/>
        <v>7</v>
      </c>
      <c r="AY17" s="65" t="s">
        <v>173</v>
      </c>
      <c r="AZ17" s="40">
        <f t="shared" si="53"/>
        <v>0</v>
      </c>
      <c r="BA17" s="64">
        <v>0</v>
      </c>
      <c r="BB17" s="61">
        <v>1</v>
      </c>
      <c r="BC17" s="115">
        <v>5</v>
      </c>
      <c r="BD17" s="61">
        <f t="shared" si="54"/>
        <v>5</v>
      </c>
      <c r="BE17" s="65" t="s">
        <v>174</v>
      </c>
      <c r="BF17" s="40">
        <f t="shared" si="55"/>
        <v>0</v>
      </c>
      <c r="BG17" s="62">
        <v>49</v>
      </c>
      <c r="BH17" s="61">
        <f t="shared" si="56"/>
        <v>44.280317814983661</v>
      </c>
      <c r="BI17" s="62"/>
      <c r="BJ17" s="64" t="s">
        <v>119</v>
      </c>
      <c r="BK17" s="61"/>
      <c r="BL17" s="115">
        <v>5</v>
      </c>
      <c r="BM17" s="61">
        <f t="shared" si="84"/>
        <v>0</v>
      </c>
      <c r="BN17" s="63" t="s">
        <v>175</v>
      </c>
      <c r="BO17" s="62"/>
      <c r="BP17" s="64">
        <v>1</v>
      </c>
      <c r="BQ17" s="61">
        <v>1</v>
      </c>
      <c r="BR17" s="115">
        <v>4</v>
      </c>
      <c r="BS17" s="61">
        <f>BQ17*BR17+2.5</f>
        <v>6.5</v>
      </c>
      <c r="BT17" s="65" t="s">
        <v>174</v>
      </c>
      <c r="BU17" s="40">
        <f t="shared" si="86"/>
        <v>0</v>
      </c>
      <c r="BV17" s="64">
        <v>-1</v>
      </c>
      <c r="BW17" s="61">
        <v>1</v>
      </c>
      <c r="BX17" s="115">
        <v>5</v>
      </c>
      <c r="BY17" s="61">
        <f>BW17*BX17+2.5</f>
        <v>7.5</v>
      </c>
      <c r="BZ17" s="63" t="s">
        <v>176</v>
      </c>
      <c r="CA17" s="40">
        <f t="shared" si="59"/>
        <v>0</v>
      </c>
      <c r="CB17" s="62">
        <v>14</v>
      </c>
      <c r="CC17" s="61">
        <f t="shared" si="60"/>
        <v>14</v>
      </c>
      <c r="CD17" s="62"/>
      <c r="CE17" s="64">
        <v>1</v>
      </c>
      <c r="CF17" s="61">
        <v>1</v>
      </c>
      <c r="CG17" s="115">
        <v>4</v>
      </c>
      <c r="CH17" s="69">
        <f t="shared" si="41"/>
        <v>4</v>
      </c>
      <c r="CI17" s="66">
        <v>1</v>
      </c>
      <c r="CJ17" s="57">
        <f t="shared" si="61"/>
        <v>0</v>
      </c>
      <c r="CK17" s="64">
        <v>0</v>
      </c>
      <c r="CL17" s="46">
        <v>1</v>
      </c>
      <c r="CM17" s="115">
        <v>3</v>
      </c>
      <c r="CN17" s="37">
        <f t="shared" si="62"/>
        <v>3</v>
      </c>
      <c r="CO17" s="46">
        <f t="shared" si="63"/>
        <v>0</v>
      </c>
      <c r="CP17" s="62">
        <v>7</v>
      </c>
      <c r="CQ17" s="61">
        <f t="shared" si="42"/>
        <v>7</v>
      </c>
      <c r="CR17" s="62"/>
      <c r="CS17" s="64">
        <v>1</v>
      </c>
      <c r="CT17" s="61">
        <v>1</v>
      </c>
      <c r="CU17" s="115">
        <v>6</v>
      </c>
      <c r="CV17" s="61">
        <f t="shared" si="64"/>
        <v>6</v>
      </c>
      <c r="CW17" s="67">
        <v>1</v>
      </c>
      <c r="CX17" s="40">
        <f t="shared" si="65"/>
        <v>0</v>
      </c>
      <c r="CY17" s="62">
        <v>6</v>
      </c>
      <c r="CZ17" s="61">
        <f t="shared" si="66"/>
        <v>6</v>
      </c>
      <c r="DA17" s="62"/>
      <c r="DB17" s="62">
        <v>0</v>
      </c>
      <c r="DC17" s="61">
        <v>0</v>
      </c>
      <c r="DD17" s="115">
        <v>4</v>
      </c>
      <c r="DE17" s="61">
        <f t="shared" si="67"/>
        <v>0</v>
      </c>
      <c r="DF17" s="63">
        <v>1</v>
      </c>
      <c r="DG17" s="40">
        <f t="shared" si="68"/>
        <v>100</v>
      </c>
      <c r="DH17" s="62">
        <v>0</v>
      </c>
      <c r="DI17" s="61">
        <v>0</v>
      </c>
      <c r="DJ17" s="115">
        <v>4</v>
      </c>
      <c r="DK17" s="61">
        <f t="shared" si="69"/>
        <v>0</v>
      </c>
      <c r="DL17" s="63">
        <v>1</v>
      </c>
      <c r="DM17" s="40">
        <f t="shared" si="70"/>
        <v>100</v>
      </c>
      <c r="DN17" s="62">
        <v>0</v>
      </c>
      <c r="DO17" s="61">
        <v>0</v>
      </c>
      <c r="DP17" s="115">
        <v>4</v>
      </c>
      <c r="DQ17" s="61">
        <f t="shared" si="71"/>
        <v>0</v>
      </c>
      <c r="DR17" s="63">
        <v>1</v>
      </c>
      <c r="DS17" s="40">
        <f t="shared" si="72"/>
        <v>100</v>
      </c>
      <c r="DT17" s="62">
        <v>0</v>
      </c>
      <c r="DU17" s="61">
        <v>0</v>
      </c>
      <c r="DV17" s="115">
        <v>4</v>
      </c>
      <c r="DW17" s="61">
        <f t="shared" si="73"/>
        <v>0</v>
      </c>
      <c r="DX17" s="63">
        <v>1</v>
      </c>
      <c r="DY17" s="40">
        <f t="shared" si="74"/>
        <v>100</v>
      </c>
      <c r="DZ17" s="68">
        <v>100</v>
      </c>
      <c r="EA17" s="61">
        <v>1</v>
      </c>
      <c r="EB17" s="115">
        <v>2</v>
      </c>
      <c r="EC17" s="61">
        <f t="shared" si="75"/>
        <v>2</v>
      </c>
      <c r="ED17" s="63" t="s">
        <v>177</v>
      </c>
      <c r="EE17" s="40">
        <f t="shared" si="91"/>
        <v>0</v>
      </c>
      <c r="EF17" s="62">
        <v>18</v>
      </c>
      <c r="EG17" s="61">
        <f t="shared" si="76"/>
        <v>2</v>
      </c>
      <c r="EH17" s="62"/>
      <c r="EI17" s="64">
        <v>0</v>
      </c>
      <c r="EJ17" s="69">
        <v>1</v>
      </c>
      <c r="EK17" s="119">
        <v>6</v>
      </c>
      <c r="EL17" s="111">
        <f t="shared" si="77"/>
        <v>6</v>
      </c>
      <c r="EM17" s="70">
        <v>0</v>
      </c>
      <c r="EN17" s="55">
        <f t="shared" si="78"/>
        <v>0</v>
      </c>
      <c r="EO17" s="25">
        <v>6</v>
      </c>
      <c r="EP17" s="113">
        <f t="shared" si="43"/>
        <v>6</v>
      </c>
      <c r="EQ17" s="34"/>
    </row>
    <row r="18" spans="1:147" x14ac:dyDescent="0.3">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98">
        <f>SUM(BG10:BG17)</f>
        <v>392</v>
      </c>
      <c r="BH18" s="98">
        <f>SUM(BH10:BH17)</f>
        <v>345.04548060802432</v>
      </c>
      <c r="BI18" s="98">
        <f>BH18/BG18*100</f>
        <v>88.021806277557218</v>
      </c>
      <c r="BJ18" s="32"/>
      <c r="BK18" s="32"/>
      <c r="BL18" s="32"/>
      <c r="BM18" s="32"/>
      <c r="BN18" s="32"/>
      <c r="BO18" s="32"/>
      <c r="BP18" s="32"/>
      <c r="BQ18" s="32"/>
      <c r="BR18" s="32"/>
      <c r="BS18" s="32"/>
      <c r="BT18" s="32"/>
      <c r="BU18" s="32"/>
      <c r="BV18" s="32"/>
      <c r="BW18" s="32"/>
      <c r="BX18" s="32"/>
      <c r="BY18" s="32"/>
      <c r="BZ18" s="32"/>
      <c r="CA18" s="32"/>
      <c r="CB18" s="98">
        <f>SUM(CB10:CB17)</f>
        <v>112</v>
      </c>
      <c r="CC18" s="98">
        <f>SUM(CC10:CC17)</f>
        <v>104.5</v>
      </c>
      <c r="CD18" s="98">
        <f>CC18/CB18*100</f>
        <v>93.303571428571431</v>
      </c>
      <c r="CE18" s="32"/>
      <c r="CF18" s="32"/>
      <c r="CG18" s="32"/>
      <c r="CH18" s="32"/>
      <c r="CI18" s="32"/>
      <c r="CJ18" s="32"/>
      <c r="CK18" s="32"/>
      <c r="CL18" s="32"/>
      <c r="CM18" s="32"/>
      <c r="CN18" s="32"/>
      <c r="CO18" s="32"/>
      <c r="CP18" s="98">
        <f>SUM(CP10:CP17)</f>
        <v>56</v>
      </c>
      <c r="CQ18" s="98">
        <f>SUM(CQ10:CQ17)</f>
        <v>56</v>
      </c>
      <c r="CR18" s="98">
        <f>CQ18/CP18*100</f>
        <v>100</v>
      </c>
      <c r="CS18" s="32"/>
      <c r="CT18" s="32"/>
      <c r="CU18" s="32"/>
      <c r="CV18" s="32"/>
      <c r="CW18" s="32"/>
      <c r="CX18" s="32"/>
      <c r="CY18" s="98">
        <f>SUM(CY10:CY17)</f>
        <v>48</v>
      </c>
      <c r="CZ18" s="98">
        <f>SUM(CZ10:CZ17)</f>
        <v>48</v>
      </c>
      <c r="DA18" s="98">
        <f>CZ18/CY18*100</f>
        <v>100</v>
      </c>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98">
        <f>SUM(EF10:EF17)</f>
        <v>144</v>
      </c>
      <c r="EG18" s="98">
        <f>SUM(EG10:EG17)</f>
        <v>64</v>
      </c>
      <c r="EH18" s="98">
        <f>EG18/EF18*100</f>
        <v>44.444444444444443</v>
      </c>
      <c r="EI18" s="32"/>
      <c r="EJ18" s="32"/>
      <c r="EK18" s="32"/>
      <c r="EL18" s="32"/>
      <c r="EM18" s="32"/>
      <c r="EN18" s="32"/>
      <c r="EO18" s="32">
        <f>SUM(EO10:EO17)</f>
        <v>48</v>
      </c>
      <c r="EP18" s="99">
        <f>SUM(EP10:EP17)</f>
        <v>48</v>
      </c>
      <c r="EQ18" s="99">
        <f>EP18/EO18*100</f>
        <v>100</v>
      </c>
    </row>
    <row r="19" spans="1:147" ht="28.8" x14ac:dyDescent="0.3">
      <c r="D19" s="100"/>
      <c r="E19" s="101" t="s">
        <v>164</v>
      </c>
      <c r="F19" s="21" t="s">
        <v>165</v>
      </c>
      <c r="K19" s="101" t="s">
        <v>164</v>
      </c>
      <c r="L19" s="21" t="s">
        <v>165</v>
      </c>
      <c r="W19" s="101" t="s">
        <v>164</v>
      </c>
      <c r="X19" s="21" t="s">
        <v>165</v>
      </c>
      <c r="AO19" s="101" t="s">
        <v>164</v>
      </c>
      <c r="AP19" s="21" t="s">
        <v>165</v>
      </c>
      <c r="BG19" s="102"/>
      <c r="BH19" s="103"/>
      <c r="BI19" s="102"/>
      <c r="CB19" s="102"/>
      <c r="CC19" s="103"/>
      <c r="CD19" s="103"/>
      <c r="CP19" s="102"/>
      <c r="CQ19" s="103"/>
      <c r="CR19" s="103"/>
      <c r="CY19" s="102"/>
      <c r="CZ19" s="103"/>
      <c r="DA19" s="103"/>
      <c r="EF19" s="102"/>
      <c r="EG19" s="103"/>
      <c r="EH19" s="103"/>
      <c r="EP19" s="103"/>
    </row>
    <row r="20" spans="1:147" ht="26.4" x14ac:dyDescent="0.3">
      <c r="A20" s="104" t="s">
        <v>124</v>
      </c>
      <c r="B20" s="105" t="s">
        <v>132</v>
      </c>
      <c r="E20" s="21">
        <f>[1]отклонения!$E$17</f>
        <v>11.626249999999999</v>
      </c>
      <c r="F20" s="21">
        <f>LN(0.7)/LN(1-E20/100)</f>
        <v>2.8858315388558564</v>
      </c>
      <c r="G20" s="100">
        <f t="shared" ref="G20:G25" si="93">POWER(1-E10/100,F20)</f>
        <v>0.87029328633409897</v>
      </c>
      <c r="W20" s="21">
        <f>[1]отклонения!$W$17</f>
        <v>2.25875</v>
      </c>
      <c r="X20" s="21">
        <f>LN(0.8)/LN(1-W20/100)</f>
        <v>9.7670759445458319</v>
      </c>
      <c r="Y20" s="106">
        <f t="shared" ref="Y20:Y27" si="94">POWER(1-W10/100,X20)</f>
        <v>0.8826414114458494</v>
      </c>
      <c r="AI20" s="21" t="s">
        <v>161</v>
      </c>
      <c r="AO20" s="21">
        <f>[1]отклонения!$AO$17</f>
        <v>3.7499999999999999E-2</v>
      </c>
      <c r="AP20" s="21">
        <f>LN(0.7)/LN(1-AO20/100)</f>
        <v>950.95483521643212</v>
      </c>
      <c r="AQ20" s="21">
        <f t="shared" ref="AQ20:AQ27" si="95">POWER(1-AO10/100,AP20)</f>
        <v>1</v>
      </c>
      <c r="BP20" s="21" t="s">
        <v>161</v>
      </c>
      <c r="CK20" s="21" t="s">
        <v>161</v>
      </c>
      <c r="DZ20" s="21" t="s">
        <v>161</v>
      </c>
    </row>
    <row r="21" spans="1:147" ht="26.4" x14ac:dyDescent="0.3">
      <c r="A21" s="26" t="s">
        <v>125</v>
      </c>
      <c r="B21" s="27" t="s">
        <v>133</v>
      </c>
      <c r="E21" s="21">
        <f>[1]отклонения!$E$17</f>
        <v>11.626249999999999</v>
      </c>
      <c r="F21" s="21">
        <f>LN(0.7)/LN(1-E21/100)</f>
        <v>2.8858315388558564</v>
      </c>
      <c r="G21" s="100">
        <f t="shared" si="93"/>
        <v>0.73310026879701495</v>
      </c>
      <c r="K21" s="21">
        <f>[1]отклонения!$K$18</f>
        <v>1.01125</v>
      </c>
      <c r="L21" s="21">
        <f>LN(0.7)/LN(K21/100)</f>
        <v>7.7639587304284552E-2</v>
      </c>
      <c r="M21" s="21">
        <f>POWER(K11/100,L21)</f>
        <v>0.99354719563309268</v>
      </c>
      <c r="W21" s="21">
        <f>[1]отклонения!$W$17</f>
        <v>2.25875</v>
      </c>
      <c r="X21" s="21">
        <v>9.7670759445458319</v>
      </c>
      <c r="Y21" s="106">
        <f>POWER(1-W11/100,X21)</f>
        <v>0.87221900007868347</v>
      </c>
      <c r="AO21" s="21">
        <f>[1]отклонения!$AO$17</f>
        <v>3.7499999999999999E-2</v>
      </c>
      <c r="AP21" s="21">
        <f>LN(0.7)/LN(1-AO21/100)</f>
        <v>950.95483521643212</v>
      </c>
      <c r="AQ21" s="106">
        <f>POWER(1-AO11/100,AP21)</f>
        <v>0.56510476429145451</v>
      </c>
    </row>
    <row r="22" spans="1:147" ht="39.6" x14ac:dyDescent="0.3">
      <c r="A22" s="28" t="s">
        <v>126</v>
      </c>
      <c r="B22" s="29" t="s">
        <v>136</v>
      </c>
      <c r="E22" s="21">
        <f>[1]отклонения!$E$17</f>
        <v>11.626249999999999</v>
      </c>
      <c r="F22" s="21">
        <f>LN(0.7)/LN(1-E22/100)</f>
        <v>2.8858315388558564</v>
      </c>
      <c r="G22" s="100">
        <f t="shared" si="93"/>
        <v>0.71209689194191006</v>
      </c>
      <c r="W22" s="21">
        <f>[1]отклонения!$W$17</f>
        <v>2.25875</v>
      </c>
      <c r="X22" s="21">
        <v>9.7670759445458319</v>
      </c>
      <c r="Y22" s="106">
        <f t="shared" si="94"/>
        <v>0.66641948813386176</v>
      </c>
      <c r="AO22" s="21">
        <f>[1]отклонения!$AO$17</f>
        <v>3.7499999999999999E-2</v>
      </c>
      <c r="AP22" s="21">
        <v>950.95483521643212</v>
      </c>
      <c r="AQ22" s="21">
        <f t="shared" si="95"/>
        <v>1</v>
      </c>
    </row>
    <row r="23" spans="1:147" ht="39.6" x14ac:dyDescent="0.3">
      <c r="A23" s="28" t="s">
        <v>127</v>
      </c>
      <c r="B23" s="29" t="s">
        <v>134</v>
      </c>
      <c r="E23" s="21">
        <f>[1]отклонения!$E$17</f>
        <v>11.626249999999999</v>
      </c>
      <c r="F23" s="21">
        <f t="shared" ref="F23:F25" si="96">LN(0.7)/LN(1-E23/100)</f>
        <v>2.8858315388558564</v>
      </c>
      <c r="G23" s="22">
        <f t="shared" si="93"/>
        <v>0.83904277557441365</v>
      </c>
      <c r="W23" s="21">
        <f>[1]отклонения!$W$17</f>
        <v>2.25875</v>
      </c>
      <c r="X23" s="21">
        <v>9.7670759445458319</v>
      </c>
      <c r="Y23" s="106">
        <f t="shared" si="94"/>
        <v>0.79035953593805475</v>
      </c>
      <c r="AO23" s="21">
        <f>[1]отклонения!$AO$17</f>
        <v>3.7499999999999999E-2</v>
      </c>
      <c r="AP23" s="21">
        <v>950.95483521643212</v>
      </c>
      <c r="AQ23" s="21">
        <f t="shared" si="95"/>
        <v>1</v>
      </c>
    </row>
    <row r="24" spans="1:147" ht="39.6" x14ac:dyDescent="0.3">
      <c r="A24" s="28" t="s">
        <v>128</v>
      </c>
      <c r="B24" s="29" t="s">
        <v>135</v>
      </c>
      <c r="E24" s="21">
        <f>[1]отклонения!$E$17</f>
        <v>11.626249999999999</v>
      </c>
      <c r="F24" s="21">
        <f t="shared" si="96"/>
        <v>2.8858315388558564</v>
      </c>
      <c r="G24" s="22">
        <f t="shared" si="93"/>
        <v>0.79852909478460909</v>
      </c>
      <c r="K24" s="21">
        <f>[1]отклонения!$K$18</f>
        <v>1.01125</v>
      </c>
      <c r="L24" s="21">
        <f>LN(0.7)/LN(K24/100)</f>
        <v>7.7639587304284552E-2</v>
      </c>
      <c r="M24" s="21">
        <f>POWER(K14/100,L24)</f>
        <v>0.99683561444762059</v>
      </c>
      <c r="W24" s="21">
        <f>[1]отклонения!$W$17</f>
        <v>2.25875</v>
      </c>
      <c r="X24" s="21">
        <v>9.7670759445458319</v>
      </c>
      <c r="Y24" s="106">
        <f t="shared" si="94"/>
        <v>0.72345832750149797</v>
      </c>
      <c r="AO24" s="21">
        <f>[1]отклонения!$AO$17</f>
        <v>3.7499999999999999E-2</v>
      </c>
      <c r="AP24" s="21">
        <v>950.95483521643212</v>
      </c>
      <c r="AQ24" s="21">
        <f t="shared" si="95"/>
        <v>1</v>
      </c>
    </row>
    <row r="25" spans="1:147" ht="39.6" x14ac:dyDescent="0.3">
      <c r="A25" s="28" t="s">
        <v>129</v>
      </c>
      <c r="B25" s="29" t="s">
        <v>137</v>
      </c>
      <c r="E25" s="21">
        <f>[1]отклонения!$E$17</f>
        <v>11.626249999999999</v>
      </c>
      <c r="F25" s="21">
        <f t="shared" si="96"/>
        <v>2.8858315388558564</v>
      </c>
      <c r="G25" s="22">
        <f t="shared" si="93"/>
        <v>0.97993223728728285</v>
      </c>
      <c r="W25" s="21">
        <f>[1]отклонения!$W$17</f>
        <v>2.25875</v>
      </c>
      <c r="X25" s="21">
        <v>9.7670759445458319</v>
      </c>
      <c r="Y25" s="106">
        <f t="shared" si="94"/>
        <v>0.74567117305149311</v>
      </c>
      <c r="AO25" s="21">
        <f>[1]отклонения!$AO$17</f>
        <v>3.7499999999999999E-2</v>
      </c>
      <c r="AP25" s="21">
        <v>950.95483521643212</v>
      </c>
      <c r="AQ25" s="21">
        <f t="shared" si="95"/>
        <v>1</v>
      </c>
    </row>
    <row r="26" spans="1:147" ht="52.8" x14ac:dyDescent="0.3">
      <c r="A26" s="28" t="s">
        <v>130</v>
      </c>
      <c r="B26" s="29" t="s">
        <v>138</v>
      </c>
      <c r="E26" s="21">
        <f>[1]отклонения!$E$17</f>
        <v>11.626249999999999</v>
      </c>
      <c r="F26" s="21">
        <f t="shared" ref="F26:F27" si="97">LN(0.7)/LN(1-E26/100)</f>
        <v>2.8858315388558564</v>
      </c>
      <c r="G26" s="22">
        <f t="shared" ref="G26" si="98">POWER(1-E16/100,F26)</f>
        <v>1</v>
      </c>
      <c r="K26" s="21">
        <f>[1]отклонения!$K$18</f>
        <v>1.01125</v>
      </c>
      <c r="L26" s="21">
        <f>LN(0.7)/LN(K26/100)</f>
        <v>7.7639587304284552E-2</v>
      </c>
      <c r="M26" s="21">
        <f>POWER(K16/100,L26)</f>
        <v>0.99354719563309268</v>
      </c>
      <c r="W26" s="21">
        <f>[1]отклонения!$W$17</f>
        <v>2.25875</v>
      </c>
      <c r="X26" s="21">
        <v>9.7670759445458319</v>
      </c>
      <c r="Y26" s="106">
        <f t="shared" si="94"/>
        <v>0.72785277502384238</v>
      </c>
      <c r="AO26" s="21">
        <f>[1]отклонения!$AO$17</f>
        <v>3.7499999999999999E-2</v>
      </c>
      <c r="AP26" s="21">
        <v>950.95483521643212</v>
      </c>
      <c r="AQ26" s="21">
        <f t="shared" si="95"/>
        <v>1</v>
      </c>
    </row>
    <row r="27" spans="1:147" ht="39.6" x14ac:dyDescent="0.3">
      <c r="A27" s="28" t="s">
        <v>131</v>
      </c>
      <c r="B27" s="29" t="s">
        <v>139</v>
      </c>
      <c r="E27" s="21">
        <f>[1]отклонения!$E$17</f>
        <v>11.626249999999999</v>
      </c>
      <c r="F27" s="21">
        <f t="shared" si="97"/>
        <v>2.8858315388558564</v>
      </c>
      <c r="G27" s="22">
        <f>POWER(1-E17/100,F27)</f>
        <v>0.8493766899074443</v>
      </c>
      <c r="K27" s="107"/>
      <c r="W27" s="21">
        <f>[1]отклонения!$W$17</f>
        <v>2.25875</v>
      </c>
      <c r="X27" s="21">
        <v>9.7670759445458319</v>
      </c>
      <c r="Y27" s="106">
        <f t="shared" si="94"/>
        <v>0.88526441888474749</v>
      </c>
      <c r="AO27" s="21">
        <f>[1]отклонения!$AO$17</f>
        <v>3.7499999999999999E-2</v>
      </c>
      <c r="AP27" s="21">
        <v>950.95483521643212</v>
      </c>
      <c r="AQ27" s="21">
        <f t="shared" si="95"/>
        <v>1</v>
      </c>
    </row>
    <row r="30" spans="1:147" x14ac:dyDescent="0.3">
      <c r="W30" s="100">
        <f>W10+W11+W12+W13+W14+W16+W17</f>
        <v>16.809999999999999</v>
      </c>
    </row>
    <row r="31" spans="1:147" ht="28.8" x14ac:dyDescent="0.3">
      <c r="W31" s="160" t="s">
        <v>164</v>
      </c>
      <c r="X31" s="161" t="s">
        <v>165</v>
      </c>
    </row>
    <row r="32" spans="1:147" s="155" customFormat="1" ht="72" x14ac:dyDescent="0.3">
      <c r="A32" s="154" t="s">
        <v>210</v>
      </c>
      <c r="B32" s="133" t="s">
        <v>208</v>
      </c>
      <c r="E32" s="155">
        <f>[1]отклонения!$E$17</f>
        <v>11.626249999999999</v>
      </c>
      <c r="F32" s="155">
        <f>LN(0.7)/LN(1-E32/100)</f>
        <v>2.8858315388558564</v>
      </c>
      <c r="G32" s="156">
        <f t="shared" ref="G32" si="99">POWER(1-E22/100,F32)</f>
        <v>0.7</v>
      </c>
      <c r="K32" s="155">
        <f>[1]отклонения!$K$18</f>
        <v>1.01125</v>
      </c>
      <c r="L32" s="155">
        <f>LN(0.7)/LN(K32/100)</f>
        <v>7.7639587304284552E-2</v>
      </c>
      <c r="M32" s="155">
        <f>POWER(K22/100,L32)</f>
        <v>0</v>
      </c>
      <c r="W32" s="162">
        <v>1.9970000000000001</v>
      </c>
      <c r="X32" s="163">
        <f>LN(0.8)/LN(1-W32/100)</f>
        <v>11.061991594221015</v>
      </c>
      <c r="Y32" s="164">
        <f>POWER(1-W32/100,X32)</f>
        <v>0.8</v>
      </c>
      <c r="AO32" s="155">
        <v>4.1000000000000002E-2</v>
      </c>
      <c r="AP32" s="155">
        <f>LN(0.7)/LN(1-AO32/100)</f>
        <v>869.76053799453734</v>
      </c>
      <c r="AQ32" s="157">
        <f>POWER(1-AO8/100,AP32)</f>
        <v>0.83485765765425002</v>
      </c>
    </row>
    <row r="33" spans="1:147" s="7" customFormat="1" ht="58.2" customHeight="1" x14ac:dyDescent="0.3">
      <c r="A33" s="26" t="s">
        <v>124</v>
      </c>
      <c r="B33" s="120" t="s">
        <v>207</v>
      </c>
      <c r="C33" s="36">
        <v>4</v>
      </c>
      <c r="D33" s="37">
        <f t="shared" ref="D33" si="100">H33+N33+T33+Z33+AF33+AL33+AR33+AX33+BD33+BM33+BS33+BY33+CH33++CN33+CV33+DE33+DK33+DQ33+DW33+EC33+EL33</f>
        <v>67.625</v>
      </c>
      <c r="E33" s="38">
        <v>4.7</v>
      </c>
      <c r="F33" s="39">
        <f t="shared" ref="F33" si="101">G43</f>
        <v>0</v>
      </c>
      <c r="G33" s="114">
        <v>6</v>
      </c>
      <c r="H33" s="39">
        <f>F33*G33+0.625</f>
        <v>0.625</v>
      </c>
      <c r="I33" s="41" t="s">
        <v>166</v>
      </c>
      <c r="J33" s="40">
        <f>100-(F33*100)</f>
        <v>100</v>
      </c>
      <c r="K33" s="38">
        <v>98</v>
      </c>
      <c r="L33" s="95">
        <v>1</v>
      </c>
      <c r="M33" s="114">
        <v>6</v>
      </c>
      <c r="N33" s="39">
        <f>L33*M33+0.625</f>
        <v>6.625</v>
      </c>
      <c r="O33" s="41" t="s">
        <v>167</v>
      </c>
      <c r="P33" s="42">
        <f>100-(L33*100)</f>
        <v>0</v>
      </c>
      <c r="Q33" s="38">
        <v>2.5999999999999999E-2</v>
      </c>
      <c r="R33" s="39">
        <f>(0.1-Q33)/0.08</f>
        <v>0.92500000000000016</v>
      </c>
      <c r="S33" s="114">
        <v>5</v>
      </c>
      <c r="T33" s="39">
        <f>R33*S33+0.625</f>
        <v>5.2500000000000009</v>
      </c>
      <c r="U33" s="41" t="s">
        <v>168</v>
      </c>
      <c r="V33" s="40">
        <f>100-(R33*100)</f>
        <v>7.4999999999999858</v>
      </c>
      <c r="W33" s="38">
        <v>1.27</v>
      </c>
      <c r="X33" s="39">
        <f>Y43</f>
        <v>0</v>
      </c>
      <c r="Y33" s="114">
        <v>4</v>
      </c>
      <c r="Z33" s="39">
        <f>X33*Y33+0.625</f>
        <v>0.625</v>
      </c>
      <c r="AA33" s="41" t="s">
        <v>169</v>
      </c>
      <c r="AB33" s="40">
        <f>100-X33*100</f>
        <v>100</v>
      </c>
      <c r="AC33" s="38">
        <v>0</v>
      </c>
      <c r="AD33" s="39">
        <f>1-AC33/100</f>
        <v>1</v>
      </c>
      <c r="AE33" s="114">
        <v>5</v>
      </c>
      <c r="AF33" s="39">
        <f>AD33*AE33+0.625</f>
        <v>5.625</v>
      </c>
      <c r="AG33" s="41" t="s">
        <v>170</v>
      </c>
      <c r="AH33" s="43">
        <f>100-AD33*100</f>
        <v>0</v>
      </c>
      <c r="AI33" s="44" t="s">
        <v>119</v>
      </c>
      <c r="AJ33" s="39"/>
      <c r="AK33" s="114">
        <v>5</v>
      </c>
      <c r="AL33" s="39">
        <f>AJ33*AK33</f>
        <v>0</v>
      </c>
      <c r="AM33" s="41" t="s">
        <v>171</v>
      </c>
      <c r="AN33" s="40"/>
      <c r="AO33" s="38">
        <v>0</v>
      </c>
      <c r="AP33" s="39">
        <f t="shared" ref="AP33" si="102">AQ43</f>
        <v>0</v>
      </c>
      <c r="AQ33" s="114">
        <v>6</v>
      </c>
      <c r="AR33" s="39">
        <f>AP33*AQ33+0.625</f>
        <v>0.625</v>
      </c>
      <c r="AS33" s="41" t="s">
        <v>172</v>
      </c>
      <c r="AT33" s="40">
        <f>100-AP33*100</f>
        <v>100</v>
      </c>
      <c r="AU33" s="38">
        <v>0</v>
      </c>
      <c r="AV33" s="39">
        <v>1</v>
      </c>
      <c r="AW33" s="114">
        <v>7</v>
      </c>
      <c r="AX33" s="39">
        <f>AV33*AW33+0.625</f>
        <v>7.625</v>
      </c>
      <c r="AY33" s="45" t="s">
        <v>173</v>
      </c>
      <c r="AZ33" s="40">
        <f>100-AV33*100</f>
        <v>0</v>
      </c>
      <c r="BA33" s="38">
        <v>0</v>
      </c>
      <c r="BB33" s="39">
        <v>1</v>
      </c>
      <c r="BC33" s="114">
        <v>5</v>
      </c>
      <c r="BD33" s="39">
        <f>BB33*BC33+0.625</f>
        <v>5.625</v>
      </c>
      <c r="BE33" s="45" t="s">
        <v>174</v>
      </c>
      <c r="BF33" s="40">
        <f>100-BB33*100</f>
        <v>0</v>
      </c>
      <c r="BG33" s="46">
        <v>49</v>
      </c>
      <c r="BH33" s="37">
        <f>BD33+AX33+AR33+AL33+AF33+Z33+T33+N33+H33</f>
        <v>32.625</v>
      </c>
      <c r="BI33" s="40"/>
      <c r="BJ33" s="38" t="s">
        <v>119</v>
      </c>
      <c r="BK33" s="39"/>
      <c r="BL33" s="114">
        <v>5</v>
      </c>
      <c r="BM33" s="39">
        <f>BK33*BL33</f>
        <v>0</v>
      </c>
      <c r="BN33" s="41" t="s">
        <v>175</v>
      </c>
      <c r="BO33" s="40"/>
      <c r="BP33" s="38" t="s">
        <v>119</v>
      </c>
      <c r="BQ33" s="40"/>
      <c r="BR33" s="114">
        <v>4</v>
      </c>
      <c r="BS33" s="39">
        <f>BQ33*BR33</f>
        <v>0</v>
      </c>
      <c r="BT33" s="45" t="s">
        <v>174</v>
      </c>
      <c r="BU33" s="47"/>
      <c r="BV33" s="38">
        <v>-1</v>
      </c>
      <c r="BW33" s="39">
        <v>1</v>
      </c>
      <c r="BX33" s="114">
        <v>5</v>
      </c>
      <c r="BY33" s="39">
        <f>BW33*BX33+9</f>
        <v>14</v>
      </c>
      <c r="BZ33" s="41" t="s">
        <v>176</v>
      </c>
      <c r="CA33" s="40">
        <f>100-BW33*100</f>
        <v>0</v>
      </c>
      <c r="CB33" s="40">
        <v>14</v>
      </c>
      <c r="CC33" s="39">
        <f>BM33+BS33+BY33</f>
        <v>14</v>
      </c>
      <c r="CD33" s="40"/>
      <c r="CE33" s="48">
        <v>1</v>
      </c>
      <c r="CF33" s="37">
        <v>1</v>
      </c>
      <c r="CG33" s="116">
        <v>4</v>
      </c>
      <c r="CH33" s="108">
        <f t="shared" ref="CH33" si="103">CF33*CG33</f>
        <v>4</v>
      </c>
      <c r="CI33" s="49">
        <v>1</v>
      </c>
      <c r="CJ33" s="50">
        <f>100-CF33*100</f>
        <v>0</v>
      </c>
      <c r="CK33" s="48">
        <v>0</v>
      </c>
      <c r="CL33" s="46">
        <v>1</v>
      </c>
      <c r="CM33" s="116">
        <v>3</v>
      </c>
      <c r="CN33" s="37">
        <f>CL33*CM33</f>
        <v>3</v>
      </c>
      <c r="CO33" s="46">
        <f>100-CL33*100</f>
        <v>0</v>
      </c>
      <c r="CP33" s="46">
        <v>7</v>
      </c>
      <c r="CQ33" s="37">
        <f t="shared" ref="CQ33" si="104">CH33+CN33</f>
        <v>7</v>
      </c>
      <c r="CR33" s="46"/>
      <c r="CS33" s="38">
        <v>1</v>
      </c>
      <c r="CT33" s="39">
        <v>1</v>
      </c>
      <c r="CU33" s="114">
        <v>6</v>
      </c>
      <c r="CV33" s="39">
        <f>CT33*CU33</f>
        <v>6</v>
      </c>
      <c r="CW33" s="51">
        <v>1</v>
      </c>
      <c r="CX33" s="40">
        <f>100-CT33*100</f>
        <v>0</v>
      </c>
      <c r="CY33" s="40">
        <v>6</v>
      </c>
      <c r="CZ33" s="39">
        <f>CV33</f>
        <v>6</v>
      </c>
      <c r="DA33" s="40"/>
      <c r="DB33" s="46">
        <v>0</v>
      </c>
      <c r="DC33" s="37">
        <v>0</v>
      </c>
      <c r="DD33" s="116">
        <v>4</v>
      </c>
      <c r="DE33" s="37">
        <f>DC33*DD33+0.5</f>
        <v>0.5</v>
      </c>
      <c r="DF33" s="52">
        <v>1</v>
      </c>
      <c r="DG33" s="46">
        <f>100-DC33*100</f>
        <v>100</v>
      </c>
      <c r="DH33" s="46">
        <v>0</v>
      </c>
      <c r="DI33" s="37">
        <v>0</v>
      </c>
      <c r="DJ33" s="116">
        <v>4</v>
      </c>
      <c r="DK33" s="37">
        <f>DI33*DJ33+0.5</f>
        <v>0.5</v>
      </c>
      <c r="DL33" s="52">
        <v>1</v>
      </c>
      <c r="DM33" s="46">
        <f>100-100*DI33</f>
        <v>100</v>
      </c>
      <c r="DN33" s="46">
        <v>0</v>
      </c>
      <c r="DO33" s="37">
        <v>0</v>
      </c>
      <c r="DP33" s="116">
        <v>4</v>
      </c>
      <c r="DQ33" s="37">
        <f>DO33*DP33+0.5</f>
        <v>0.5</v>
      </c>
      <c r="DR33" s="52">
        <v>1</v>
      </c>
      <c r="DS33" s="46">
        <f>100-DO33*100</f>
        <v>100</v>
      </c>
      <c r="DT33" s="46">
        <v>0</v>
      </c>
      <c r="DU33" s="37">
        <v>0</v>
      </c>
      <c r="DV33" s="116">
        <v>4</v>
      </c>
      <c r="DW33" s="37">
        <f>DU33*DV33+0.5</f>
        <v>0.5</v>
      </c>
      <c r="DX33" s="52">
        <v>1</v>
      </c>
      <c r="DY33" s="46">
        <f>100-DU33*100</f>
        <v>100</v>
      </c>
      <c r="DZ33" s="53" t="s">
        <v>119</v>
      </c>
      <c r="EA33" s="37"/>
      <c r="EB33" s="116">
        <v>2</v>
      </c>
      <c r="EC33" s="37">
        <f>EA33*EB33</f>
        <v>0</v>
      </c>
      <c r="ED33" s="52" t="s">
        <v>177</v>
      </c>
      <c r="EE33" s="46"/>
      <c r="EF33" s="46">
        <v>18</v>
      </c>
      <c r="EG33" s="37">
        <f>EC33+DW33+DQ33+DK33+DE33</f>
        <v>2</v>
      </c>
      <c r="EH33" s="46"/>
      <c r="EI33" s="38">
        <v>0</v>
      </c>
      <c r="EJ33" s="54">
        <v>1</v>
      </c>
      <c r="EK33" s="117">
        <v>6</v>
      </c>
      <c r="EL33" s="109">
        <f>EJ33*EK33</f>
        <v>6</v>
      </c>
      <c r="EM33" s="55">
        <v>0</v>
      </c>
      <c r="EN33" s="55">
        <f>100-EJ33*100</f>
        <v>0</v>
      </c>
      <c r="EO33" s="24">
        <v>6</v>
      </c>
      <c r="EP33" s="112">
        <f t="shared" ref="EP33" si="105">EL33</f>
        <v>6</v>
      </c>
      <c r="EQ33" s="34"/>
    </row>
    <row r="34" spans="1:147" x14ac:dyDescent="0.3">
      <c r="W34" s="100"/>
    </row>
  </sheetData>
  <autoFilter ref="A6:EJ17"/>
  <mergeCells count="48">
    <mergeCell ref="EO5:EO6"/>
    <mergeCell ref="EP5:EP6"/>
    <mergeCell ref="EQ5:EQ6"/>
    <mergeCell ref="DZ4:EE4"/>
    <mergeCell ref="EI3:EQ4"/>
    <mergeCell ref="DB3:EH3"/>
    <mergeCell ref="EF4:EF6"/>
    <mergeCell ref="EG4:EG6"/>
    <mergeCell ref="EH4:EH6"/>
    <mergeCell ref="DH4:DM4"/>
    <mergeCell ref="DN4:DS4"/>
    <mergeCell ref="DT4:DY4"/>
    <mergeCell ref="DB4:DG4"/>
    <mergeCell ref="CS3:DA4"/>
    <mergeCell ref="DA5:DA6"/>
    <mergeCell ref="CK4:CO4"/>
    <mergeCell ref="CP4:CP6"/>
    <mergeCell ref="CQ4:CQ6"/>
    <mergeCell ref="CE3:CR3"/>
    <mergeCell ref="CY5:CY6"/>
    <mergeCell ref="CZ5:CZ6"/>
    <mergeCell ref="CE4:CJ4"/>
    <mergeCell ref="CC4:CC6"/>
    <mergeCell ref="Q4:V4"/>
    <mergeCell ref="BJ3:CD3"/>
    <mergeCell ref="CD4:CD6"/>
    <mergeCell ref="CR4:CR6"/>
    <mergeCell ref="AO4:AT4"/>
    <mergeCell ref="AU4:AZ4"/>
    <mergeCell ref="BA4:BF4"/>
    <mergeCell ref="BI4:BI6"/>
    <mergeCell ref="CB4:CB6"/>
    <mergeCell ref="A1:EJ1"/>
    <mergeCell ref="A3:A6"/>
    <mergeCell ref="B3:B6"/>
    <mergeCell ref="C3:C6"/>
    <mergeCell ref="D3:D6"/>
    <mergeCell ref="E4:J4"/>
    <mergeCell ref="K4:P4"/>
    <mergeCell ref="AI4:AN4"/>
    <mergeCell ref="BG4:BG6"/>
    <mergeCell ref="BH4:BH6"/>
    <mergeCell ref="W4:AB4"/>
    <mergeCell ref="AC4:AH4"/>
    <mergeCell ref="E3:BI3"/>
    <mergeCell ref="BJ4:BO4"/>
    <mergeCell ref="BP4:BU4"/>
    <mergeCell ref="BV4:CA4"/>
  </mergeCells>
  <pageMargins left="0" right="0" top="0.35433070866141736" bottom="0.35433070866141736"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
  <sheetViews>
    <sheetView zoomScale="90" zoomScaleNormal="90" workbookViewId="0">
      <pane xSplit="2" ySplit="6" topLeftCell="C7" activePane="bottomRight" state="frozen"/>
      <selection pane="topRight" activeCell="C1" sqref="C1"/>
      <selection pane="bottomLeft" activeCell="A7" sqref="A7"/>
      <selection pane="bottomRight" activeCell="D7" sqref="D7"/>
    </sheetView>
  </sheetViews>
  <sheetFormatPr defaultColWidth="9.109375" defaultRowHeight="14.4" x14ac:dyDescent="0.3"/>
  <cols>
    <col min="1" max="1" width="5" style="17" customWidth="1"/>
    <col min="2" max="2" width="28.88671875" style="17" customWidth="1"/>
    <col min="3" max="3" width="7.5546875" style="17" customWidth="1"/>
    <col min="4" max="4" width="9" style="17" customWidth="1"/>
    <col min="5" max="5" width="10.88671875" style="17" customWidth="1"/>
    <col min="6" max="6" width="12" style="17" customWidth="1"/>
    <col min="7" max="7" width="10" style="17" customWidth="1"/>
    <col min="8" max="8" width="12.109375" style="17" customWidth="1"/>
    <col min="9" max="9" width="10.5546875" style="17" customWidth="1"/>
    <col min="10" max="10" width="11.44140625" style="17" customWidth="1"/>
    <col min="11" max="11" width="10.6640625" style="17" customWidth="1"/>
    <col min="12" max="12" width="12.33203125" style="17" customWidth="1"/>
    <col min="13" max="13" width="11" style="17" customWidth="1"/>
    <col min="14" max="14" width="13.109375" style="17" customWidth="1"/>
    <col min="15" max="15" width="12.88671875" style="17" customWidth="1"/>
    <col min="16" max="16" width="12.44140625" style="17" customWidth="1"/>
    <col min="17" max="17" width="11.33203125" style="17" customWidth="1"/>
    <col min="18" max="18" width="12.88671875" style="17" customWidth="1"/>
    <col min="19" max="19" width="10.44140625" style="17" customWidth="1"/>
    <col min="20" max="20" width="12.5546875" style="17" customWidth="1"/>
    <col min="21" max="21" width="11.33203125" style="17" customWidth="1"/>
    <col min="22" max="22" width="11.88671875" style="17" customWidth="1"/>
    <col min="23" max="23" width="13.33203125" style="17" customWidth="1"/>
    <col min="24" max="24" width="12.33203125" style="17" customWidth="1"/>
    <col min="25" max="25" width="13.109375" style="17" customWidth="1"/>
    <col min="26" max="26" width="12.6640625" style="17" customWidth="1"/>
    <col min="27" max="27" width="10.33203125" style="17" customWidth="1"/>
    <col min="28" max="28" width="11.5546875" style="17" customWidth="1"/>
    <col min="29" max="29" width="13.109375" style="17" customWidth="1"/>
    <col min="30" max="30" width="12.5546875" style="17" customWidth="1"/>
    <col min="31" max="31" width="13" style="17" customWidth="1"/>
    <col min="32" max="32" width="12.88671875" style="17" customWidth="1"/>
    <col min="33" max="33" width="10.5546875" style="17" customWidth="1"/>
    <col min="34" max="34" width="12" style="17" customWidth="1"/>
    <col min="35" max="35" width="11.109375" style="17" customWidth="1"/>
    <col min="36" max="36" width="12.6640625" style="17" customWidth="1"/>
    <col min="37" max="37" width="11.109375" style="17" customWidth="1"/>
    <col min="38" max="38" width="12.88671875" style="17" customWidth="1"/>
    <col min="39" max="39" width="11.109375" style="17" customWidth="1"/>
    <col min="40" max="40" width="13" style="17" customWidth="1"/>
    <col min="41" max="41" width="11.109375" style="17" customWidth="1"/>
    <col min="42" max="42" width="12.44140625" style="17" customWidth="1"/>
    <col min="43" max="43" width="13" style="17" customWidth="1"/>
    <col min="44" max="44" width="13.44140625" style="17" customWidth="1"/>
    <col min="45" max="45" width="10.33203125" style="17" customWidth="1"/>
    <col min="46" max="46" width="13.5546875" style="17" customWidth="1"/>
    <col min="47" max="16384" width="9.109375" style="17"/>
  </cols>
  <sheetData>
    <row r="1" spans="1:46" s="4" customFormat="1" ht="14.25" customHeight="1" x14ac:dyDescent="0.25">
      <c r="A1" s="189" t="s">
        <v>206</v>
      </c>
      <c r="B1" s="189"/>
      <c r="C1" s="189"/>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row>
    <row r="2" spans="1:46" s="4" customFormat="1" ht="12.75" x14ac:dyDescent="0.2"/>
    <row r="3" spans="1:46" s="71" customFormat="1" ht="26.25" customHeight="1" x14ac:dyDescent="0.25">
      <c r="A3" s="204" t="s">
        <v>37</v>
      </c>
      <c r="B3" s="207" t="s">
        <v>120</v>
      </c>
      <c r="C3" s="207" t="s">
        <v>122</v>
      </c>
      <c r="D3" s="207" t="s">
        <v>121</v>
      </c>
      <c r="E3" s="197" t="s">
        <v>186</v>
      </c>
      <c r="F3" s="210"/>
      <c r="G3" s="210"/>
      <c r="H3" s="210"/>
      <c r="I3" s="210"/>
      <c r="J3" s="210"/>
      <c r="K3" s="210"/>
      <c r="L3" s="210"/>
      <c r="M3" s="210"/>
      <c r="N3" s="210"/>
      <c r="O3" s="210"/>
      <c r="P3" s="210"/>
      <c r="Q3" s="210"/>
      <c r="R3" s="210"/>
      <c r="S3" s="210"/>
      <c r="T3" s="210"/>
      <c r="U3" s="210"/>
      <c r="V3" s="198"/>
      <c r="W3" s="197" t="s">
        <v>184</v>
      </c>
      <c r="X3" s="210"/>
      <c r="Y3" s="210"/>
      <c r="Z3" s="210"/>
      <c r="AA3" s="210"/>
      <c r="AB3" s="198"/>
      <c r="AC3" s="200" t="s">
        <v>0</v>
      </c>
      <c r="AD3" s="201"/>
      <c r="AE3" s="201"/>
      <c r="AF3" s="201"/>
      <c r="AG3" s="200" t="s">
        <v>147</v>
      </c>
      <c r="AH3" s="211"/>
      <c r="AI3" s="200" t="s">
        <v>2</v>
      </c>
      <c r="AJ3" s="201"/>
      <c r="AK3" s="201"/>
      <c r="AL3" s="201"/>
      <c r="AM3" s="201"/>
      <c r="AN3" s="201"/>
      <c r="AO3" s="201"/>
      <c r="AP3" s="201"/>
      <c r="AQ3" s="201"/>
      <c r="AR3" s="211"/>
      <c r="AS3" s="200" t="s">
        <v>118</v>
      </c>
      <c r="AT3" s="216"/>
    </row>
    <row r="4" spans="1:46" s="71" customFormat="1" ht="154.5" customHeight="1" x14ac:dyDescent="0.25">
      <c r="A4" s="205"/>
      <c r="B4" s="208"/>
      <c r="C4" s="208"/>
      <c r="D4" s="208"/>
      <c r="E4" s="197" t="s">
        <v>3</v>
      </c>
      <c r="F4" s="198"/>
      <c r="G4" s="197" t="s">
        <v>4</v>
      </c>
      <c r="H4" s="198"/>
      <c r="I4" s="197" t="s">
        <v>114</v>
      </c>
      <c r="J4" s="198"/>
      <c r="K4" s="197" t="s">
        <v>140</v>
      </c>
      <c r="L4" s="198"/>
      <c r="M4" s="197" t="s">
        <v>141</v>
      </c>
      <c r="N4" s="198"/>
      <c r="O4" s="197" t="s">
        <v>142</v>
      </c>
      <c r="P4" s="198"/>
      <c r="Q4" s="197" t="s">
        <v>10</v>
      </c>
      <c r="R4" s="198"/>
      <c r="S4" s="197" t="s">
        <v>11</v>
      </c>
      <c r="T4" s="198"/>
      <c r="U4" s="197" t="s">
        <v>143</v>
      </c>
      <c r="V4" s="198"/>
      <c r="W4" s="197" t="s">
        <v>144</v>
      </c>
      <c r="X4" s="198"/>
      <c r="Y4" s="197" t="s">
        <v>146</v>
      </c>
      <c r="Z4" s="198"/>
      <c r="AA4" s="197" t="s">
        <v>145</v>
      </c>
      <c r="AB4" s="198"/>
      <c r="AC4" s="202" t="s">
        <v>162</v>
      </c>
      <c r="AD4" s="203"/>
      <c r="AE4" s="199" t="s">
        <v>17</v>
      </c>
      <c r="AF4" s="199"/>
      <c r="AG4" s="212"/>
      <c r="AH4" s="213"/>
      <c r="AI4" s="214" t="s">
        <v>149</v>
      </c>
      <c r="AJ4" s="215"/>
      <c r="AK4" s="214" t="s">
        <v>153</v>
      </c>
      <c r="AL4" s="215"/>
      <c r="AM4" s="214" t="s">
        <v>154</v>
      </c>
      <c r="AN4" s="215"/>
      <c r="AO4" s="214" t="s">
        <v>155</v>
      </c>
      <c r="AP4" s="215"/>
      <c r="AQ4" s="197" t="s">
        <v>156</v>
      </c>
      <c r="AR4" s="198"/>
      <c r="AS4" s="212"/>
      <c r="AT4" s="217"/>
    </row>
    <row r="5" spans="1:46" s="74" customFormat="1" ht="13.2" x14ac:dyDescent="0.25">
      <c r="A5" s="205"/>
      <c r="B5" s="208"/>
      <c r="C5" s="208"/>
      <c r="D5" s="208"/>
      <c r="E5" s="72" t="s">
        <v>18</v>
      </c>
      <c r="F5" s="72" t="s">
        <v>18</v>
      </c>
      <c r="G5" s="72" t="s">
        <v>19</v>
      </c>
      <c r="H5" s="72" t="s">
        <v>19</v>
      </c>
      <c r="I5" s="72" t="s">
        <v>20</v>
      </c>
      <c r="J5" s="72" t="s">
        <v>20</v>
      </c>
      <c r="K5" s="72" t="s">
        <v>21</v>
      </c>
      <c r="L5" s="72" t="s">
        <v>21</v>
      </c>
      <c r="M5" s="72" t="s">
        <v>22</v>
      </c>
      <c r="N5" s="72" t="s">
        <v>22</v>
      </c>
      <c r="O5" s="72" t="s">
        <v>23</v>
      </c>
      <c r="P5" s="72" t="s">
        <v>23</v>
      </c>
      <c r="Q5" s="72" t="s">
        <v>24</v>
      </c>
      <c r="R5" s="72" t="s">
        <v>24</v>
      </c>
      <c r="S5" s="72" t="s">
        <v>25</v>
      </c>
      <c r="T5" s="72" t="s">
        <v>25</v>
      </c>
      <c r="U5" s="72" t="s">
        <v>157</v>
      </c>
      <c r="V5" s="72" t="s">
        <v>157</v>
      </c>
      <c r="W5" s="72" t="s">
        <v>29</v>
      </c>
      <c r="X5" s="72" t="s">
        <v>29</v>
      </c>
      <c r="Y5" s="72" t="s">
        <v>30</v>
      </c>
      <c r="Z5" s="72" t="s">
        <v>30</v>
      </c>
      <c r="AA5" s="72" t="s">
        <v>31</v>
      </c>
      <c r="AB5" s="72" t="s">
        <v>31</v>
      </c>
      <c r="AC5" s="73" t="s">
        <v>185</v>
      </c>
      <c r="AD5" s="73" t="s">
        <v>185</v>
      </c>
      <c r="AE5" s="73" t="s">
        <v>33</v>
      </c>
      <c r="AF5" s="73" t="s">
        <v>33</v>
      </c>
      <c r="AG5" s="72" t="s">
        <v>34</v>
      </c>
      <c r="AH5" s="72" t="s">
        <v>34</v>
      </c>
      <c r="AI5" s="73" t="s">
        <v>148</v>
      </c>
      <c r="AJ5" s="73" t="s">
        <v>148</v>
      </c>
      <c r="AK5" s="73" t="s">
        <v>150</v>
      </c>
      <c r="AL5" s="73" t="s">
        <v>150</v>
      </c>
      <c r="AM5" s="73" t="s">
        <v>151</v>
      </c>
      <c r="AN5" s="73" t="s">
        <v>151</v>
      </c>
      <c r="AO5" s="73" t="s">
        <v>35</v>
      </c>
      <c r="AP5" s="73" t="s">
        <v>35</v>
      </c>
      <c r="AQ5" s="72" t="s">
        <v>152</v>
      </c>
      <c r="AR5" s="72" t="s">
        <v>152</v>
      </c>
      <c r="AS5" s="72" t="s">
        <v>36</v>
      </c>
      <c r="AT5" s="72" t="s">
        <v>36</v>
      </c>
    </row>
    <row r="6" spans="1:46" s="71" customFormat="1" ht="38.25" customHeight="1" x14ac:dyDescent="0.25">
      <c r="A6" s="206"/>
      <c r="B6" s="206"/>
      <c r="C6" s="209"/>
      <c r="D6" s="209"/>
      <c r="E6" s="75" t="s">
        <v>38</v>
      </c>
      <c r="F6" s="75" t="s">
        <v>113</v>
      </c>
      <c r="G6" s="75" t="s">
        <v>38</v>
      </c>
      <c r="H6" s="75" t="s">
        <v>113</v>
      </c>
      <c r="I6" s="75" t="s">
        <v>38</v>
      </c>
      <c r="J6" s="75" t="s">
        <v>113</v>
      </c>
      <c r="K6" s="75" t="s">
        <v>38</v>
      </c>
      <c r="L6" s="75" t="s">
        <v>113</v>
      </c>
      <c r="M6" s="75" t="s">
        <v>38</v>
      </c>
      <c r="N6" s="75" t="s">
        <v>113</v>
      </c>
      <c r="O6" s="75" t="s">
        <v>38</v>
      </c>
      <c r="P6" s="75" t="s">
        <v>113</v>
      </c>
      <c r="Q6" s="75" t="s">
        <v>38</v>
      </c>
      <c r="R6" s="75" t="s">
        <v>113</v>
      </c>
      <c r="S6" s="75" t="s">
        <v>38</v>
      </c>
      <c r="T6" s="75" t="s">
        <v>113</v>
      </c>
      <c r="U6" s="75" t="s">
        <v>38</v>
      </c>
      <c r="V6" s="75" t="s">
        <v>113</v>
      </c>
      <c r="W6" s="75" t="s">
        <v>38</v>
      </c>
      <c r="X6" s="75" t="s">
        <v>113</v>
      </c>
      <c r="Y6" s="75" t="s">
        <v>38</v>
      </c>
      <c r="Z6" s="75" t="s">
        <v>113</v>
      </c>
      <c r="AA6" s="75" t="s">
        <v>38</v>
      </c>
      <c r="AB6" s="75" t="s">
        <v>113</v>
      </c>
      <c r="AC6" s="75" t="s">
        <v>38</v>
      </c>
      <c r="AD6" s="75" t="s">
        <v>113</v>
      </c>
      <c r="AE6" s="75" t="s">
        <v>38</v>
      </c>
      <c r="AF6" s="75" t="s">
        <v>113</v>
      </c>
      <c r="AG6" s="75" t="s">
        <v>38</v>
      </c>
      <c r="AH6" s="75" t="s">
        <v>113</v>
      </c>
      <c r="AI6" s="75" t="s">
        <v>38</v>
      </c>
      <c r="AJ6" s="75" t="s">
        <v>113</v>
      </c>
      <c r="AK6" s="75" t="s">
        <v>38</v>
      </c>
      <c r="AL6" s="75" t="s">
        <v>113</v>
      </c>
      <c r="AM6" s="75" t="s">
        <v>38</v>
      </c>
      <c r="AN6" s="75" t="s">
        <v>113</v>
      </c>
      <c r="AO6" s="75" t="s">
        <v>38</v>
      </c>
      <c r="AP6" s="75" t="s">
        <v>113</v>
      </c>
      <c r="AQ6" s="75" t="s">
        <v>38</v>
      </c>
      <c r="AR6" s="75" t="s">
        <v>113</v>
      </c>
      <c r="AS6" s="75" t="s">
        <v>38</v>
      </c>
      <c r="AT6" s="75" t="s">
        <v>113</v>
      </c>
    </row>
    <row r="7" spans="1:46" s="71" customFormat="1" ht="26.4" x14ac:dyDescent="0.25">
      <c r="A7" s="73" t="s">
        <v>124</v>
      </c>
      <c r="B7" s="76" t="s">
        <v>132</v>
      </c>
      <c r="C7" s="77">
        <v>4</v>
      </c>
      <c r="D7" s="78">
        <f>'расчеты 2020 ФУМО'!D10</f>
        <v>82.377325363787989</v>
      </c>
      <c r="E7" s="35">
        <f>'расчеты 2020 ФУМО'!F10</f>
        <v>0.87029328633409897</v>
      </c>
      <c r="F7" s="79">
        <f>100-(E7*100)</f>
        <v>12.970671366590096</v>
      </c>
      <c r="G7" s="35">
        <f>'расчеты 2020 ФУМО'!L10</f>
        <v>1</v>
      </c>
      <c r="H7" s="79">
        <f>100-(G7*100)</f>
        <v>0</v>
      </c>
      <c r="I7" s="35">
        <f>'расчеты 2020 ФУМО'!R10</f>
        <v>0.92500000000000016</v>
      </c>
      <c r="J7" s="79">
        <f>100-(I7*100)</f>
        <v>7.4999999999999858</v>
      </c>
      <c r="K7" s="35">
        <f>'расчеты 2020 ФУМО'!X10</f>
        <v>0.8826414114458494</v>
      </c>
      <c r="L7" s="79">
        <f>100-(K7*100)</f>
        <v>11.73585885541506</v>
      </c>
      <c r="M7" s="35">
        <f>'расчеты 2020 ФУМО'!AD10</f>
        <v>1</v>
      </c>
      <c r="N7" s="79">
        <f>100-(M7*100)</f>
        <v>0</v>
      </c>
      <c r="O7" s="35" t="s">
        <v>119</v>
      </c>
      <c r="P7" s="79"/>
      <c r="Q7" s="35">
        <f>'расчеты 2020 ФУМО'!AP10</f>
        <v>1</v>
      </c>
      <c r="R7" s="79">
        <f>100-(Q7*100)</f>
        <v>0</v>
      </c>
      <c r="S7" s="35">
        <f>'расчеты 2020 ФУМО'!AV10</f>
        <v>1</v>
      </c>
      <c r="T7" s="79">
        <f>100-(S7*100)</f>
        <v>0</v>
      </c>
      <c r="U7" s="35">
        <f>'расчеты 2020 ФУМО'!BB10</f>
        <v>1</v>
      </c>
      <c r="V7" s="79">
        <f>100-(U7*100)</f>
        <v>0</v>
      </c>
      <c r="W7" s="35" t="s">
        <v>119</v>
      </c>
      <c r="X7" s="79"/>
      <c r="Y7" s="35" t="s">
        <v>119</v>
      </c>
      <c r="Z7" s="79"/>
      <c r="AA7" s="35">
        <f>'расчеты 2020 ФУМО'!BW10</f>
        <v>1</v>
      </c>
      <c r="AB7" s="79">
        <f>100-(AA7*100)</f>
        <v>0</v>
      </c>
      <c r="AC7" s="35">
        <f>'расчеты 2020 ФУМО'!CF10</f>
        <v>1</v>
      </c>
      <c r="AD7" s="79">
        <f>100-(AC7*100)</f>
        <v>0</v>
      </c>
      <c r="AE7" s="35">
        <f>'расчеты 2020 ФУМО'!CL10</f>
        <v>1</v>
      </c>
      <c r="AF7" s="79">
        <f>100-(AE7*100)</f>
        <v>0</v>
      </c>
      <c r="AG7" s="35">
        <f>'расчеты 2020 ФУМО'!CT10</f>
        <v>1</v>
      </c>
      <c r="AH7" s="79">
        <f>100-(AG7*100)</f>
        <v>0</v>
      </c>
      <c r="AI7" s="35">
        <f>'расчеты 2020 ФУМО'!DC10</f>
        <v>0</v>
      </c>
      <c r="AJ7" s="23">
        <f t="shared" ref="AJ7:AJ14" si="0">100-(AI7*100)</f>
        <v>100</v>
      </c>
      <c r="AK7" s="35">
        <f>'расчеты 2020 ФУМО'!DI10</f>
        <v>0</v>
      </c>
      <c r="AL7" s="23">
        <f t="shared" ref="AL7:AL14" si="1">100-(AK7*100)</f>
        <v>100</v>
      </c>
      <c r="AM7" s="35">
        <f>'расчеты 2020 ФУМО'!DO10</f>
        <v>0</v>
      </c>
      <c r="AN7" s="23">
        <f t="shared" ref="AN7:AN14" si="2">100-(AM7*100)</f>
        <v>100</v>
      </c>
      <c r="AO7" s="35">
        <f>'расчеты 2020 ФУМО'!DU10</f>
        <v>0</v>
      </c>
      <c r="AP7" s="23">
        <f t="shared" ref="AP7:AP14" si="3">100-(AO7*100)</f>
        <v>100</v>
      </c>
      <c r="AQ7" s="82" t="s">
        <v>119</v>
      </c>
      <c r="AR7" s="79"/>
      <c r="AS7" s="35">
        <f>'расчеты 2020 ФУМО'!EJ10</f>
        <v>1</v>
      </c>
      <c r="AT7" s="79">
        <f>100-(AS7*100)</f>
        <v>0</v>
      </c>
    </row>
    <row r="8" spans="1:46" s="71" customFormat="1" ht="14.25" customHeight="1" x14ac:dyDescent="0.25">
      <c r="A8" s="72" t="s">
        <v>125</v>
      </c>
      <c r="B8" s="80" t="s">
        <v>133</v>
      </c>
      <c r="C8" s="77">
        <v>8</v>
      </c>
      <c r="D8" s="78">
        <f>'расчеты 2020 ФУМО'!D11</f>
        <v>68.989389372644098</v>
      </c>
      <c r="E8" s="35">
        <f>'расчеты 2020 ФУМО'!F11</f>
        <v>0.73310026879701495</v>
      </c>
      <c r="F8" s="23">
        <f t="shared" ref="F8:F14" si="4">100-(E8*100)</f>
        <v>26.689973120298504</v>
      </c>
      <c r="G8" s="35">
        <f>'расчеты 2020 ФУМО'!L11</f>
        <v>0.99354719563309268</v>
      </c>
      <c r="H8" s="79">
        <f t="shared" ref="H8:H14" si="5">100-(G8*100)</f>
        <v>0.64528043669072588</v>
      </c>
      <c r="I8" s="35">
        <f>'расчеты 2020 ФУМО'!R11</f>
        <v>0.45000000000000007</v>
      </c>
      <c r="J8" s="23">
        <f t="shared" ref="J8:J14" si="6">100-(I8*100)</f>
        <v>54.999999999999993</v>
      </c>
      <c r="K8" s="35">
        <f>'расчеты 2020 ФУМО'!X11</f>
        <v>0.87221900007868347</v>
      </c>
      <c r="L8" s="79">
        <f t="shared" ref="L8:L14" si="7">100-(K8*100)</f>
        <v>12.778099992131658</v>
      </c>
      <c r="M8" s="35">
        <f>'расчеты 2020 ФУМО'!AD11</f>
        <v>0</v>
      </c>
      <c r="N8" s="23">
        <f t="shared" ref="N8:N14" si="8">100-(M8*100)</f>
        <v>100</v>
      </c>
      <c r="O8" s="35">
        <f>'расчеты 2020 ФУМО'!AJ11</f>
        <v>1</v>
      </c>
      <c r="P8" s="79">
        <f t="shared" ref="P8:P14" si="9">100-(O8*100)</f>
        <v>0</v>
      </c>
      <c r="Q8" s="35">
        <f>'расчеты 2020 ФУМО'!AP11</f>
        <v>0.56510476429145451</v>
      </c>
      <c r="R8" s="23">
        <f t="shared" ref="R8:R14" si="10">100-(Q8*100)</f>
        <v>43.489523570854551</v>
      </c>
      <c r="S8" s="35">
        <f>'расчеты 2020 ФУМО'!AV11</f>
        <v>1</v>
      </c>
      <c r="T8" s="79">
        <f t="shared" ref="T8:T14" si="11">100-(S8*100)</f>
        <v>0</v>
      </c>
      <c r="U8" s="35">
        <f>'расчеты 2020 ФУМО'!BB11</f>
        <v>1</v>
      </c>
      <c r="V8" s="79">
        <f t="shared" ref="V8:V14" si="12">100-(U8*100)</f>
        <v>0</v>
      </c>
      <c r="W8" s="35">
        <f>'расчеты 2020 ФУМО'!BK11</f>
        <v>0.5</v>
      </c>
      <c r="X8" s="79">
        <f t="shared" ref="X8:X12" si="13">100-(W8*100)</f>
        <v>50</v>
      </c>
      <c r="Y8" s="35">
        <f>'расчеты 2020 ФУМО'!BQ11</f>
        <v>1</v>
      </c>
      <c r="Z8" s="79">
        <f t="shared" ref="Z8:Z14" si="14">100-(Y8*100)</f>
        <v>0</v>
      </c>
      <c r="AA8" s="35">
        <f>'расчеты 2020 ФУМО'!BW11</f>
        <v>1</v>
      </c>
      <c r="AB8" s="79">
        <f t="shared" ref="AB8:AB14" si="15">100-(AA8*100)</f>
        <v>0</v>
      </c>
      <c r="AC8" s="35">
        <f>'расчеты 2020 ФУМО'!CF11</f>
        <v>1</v>
      </c>
      <c r="AD8" s="79">
        <f t="shared" ref="AD8:AF14" si="16">100-(AC8*100)</f>
        <v>0</v>
      </c>
      <c r="AE8" s="35">
        <f>'расчеты 2020 ФУМО'!CL11</f>
        <v>1</v>
      </c>
      <c r="AF8" s="79">
        <f t="shared" si="16"/>
        <v>0</v>
      </c>
      <c r="AG8" s="35">
        <f>'расчеты 2020 ФУМО'!CT11</f>
        <v>1</v>
      </c>
      <c r="AH8" s="79">
        <f t="shared" ref="AH8:AH14" si="17">100-(AG8*100)</f>
        <v>0</v>
      </c>
      <c r="AI8" s="35">
        <f>'расчеты 2020 ФУМО'!DC11</f>
        <v>0</v>
      </c>
      <c r="AJ8" s="23">
        <f t="shared" si="0"/>
        <v>100</v>
      </c>
      <c r="AK8" s="35">
        <f>'расчеты 2020 ФУМО'!DI11</f>
        <v>0</v>
      </c>
      <c r="AL8" s="23">
        <f t="shared" si="1"/>
        <v>100</v>
      </c>
      <c r="AM8" s="35">
        <f>'расчеты 2020 ФУМО'!DO11</f>
        <v>0</v>
      </c>
      <c r="AN8" s="23">
        <f t="shared" si="2"/>
        <v>100</v>
      </c>
      <c r="AO8" s="35">
        <f>'расчеты 2020 ФУМО'!DU11</f>
        <v>0</v>
      </c>
      <c r="AP8" s="23">
        <f t="shared" si="3"/>
        <v>100</v>
      </c>
      <c r="AQ8" s="82">
        <f>'расчеты 2020 ФУМО'!EA11</f>
        <v>1</v>
      </c>
      <c r="AR8" s="79">
        <f t="shared" ref="AR8:AR14" si="18">100-(AQ8*100)</f>
        <v>0</v>
      </c>
      <c r="AS8" s="35">
        <f>'расчеты 2020 ФУМО'!EJ11</f>
        <v>1</v>
      </c>
      <c r="AT8" s="79">
        <f t="shared" ref="AT8:AT14" si="19">100-(AS8*100)</f>
        <v>0</v>
      </c>
    </row>
    <row r="9" spans="1:46" s="71" customFormat="1" ht="13.5" customHeight="1" x14ac:dyDescent="0.25">
      <c r="A9" s="72" t="s">
        <v>126</v>
      </c>
      <c r="B9" s="80" t="s">
        <v>136</v>
      </c>
      <c r="C9" s="77">
        <v>1</v>
      </c>
      <c r="D9" s="78">
        <f>'расчеты 2020 ФУМО'!D12</f>
        <v>96.938259304186914</v>
      </c>
      <c r="E9" s="35">
        <f>'расчеты 2020 ФУМО'!F12</f>
        <v>0.71209689194191006</v>
      </c>
      <c r="F9" s="23">
        <f t="shared" si="4"/>
        <v>28.790310805809</v>
      </c>
      <c r="G9" s="35">
        <f>'расчеты 2020 ФУМО'!L12</f>
        <v>1</v>
      </c>
      <c r="H9" s="79">
        <f t="shared" si="5"/>
        <v>0</v>
      </c>
      <c r="I9" s="35">
        <f>'расчеты 2020 ФУМО'!R12</f>
        <v>1</v>
      </c>
      <c r="J9" s="79">
        <f t="shared" si="6"/>
        <v>0</v>
      </c>
      <c r="K9" s="35">
        <f>'расчеты 2020 ФУМО'!X12</f>
        <v>0.66641948813386176</v>
      </c>
      <c r="L9" s="23">
        <f t="shared" si="7"/>
        <v>33.358051186613821</v>
      </c>
      <c r="M9" s="35">
        <f>'расчеты 2020 ФУМО'!AD12</f>
        <v>1</v>
      </c>
      <c r="N9" s="19">
        <f t="shared" si="8"/>
        <v>0</v>
      </c>
      <c r="O9" s="35" t="s">
        <v>119</v>
      </c>
      <c r="P9" s="79"/>
      <c r="Q9" s="35">
        <f>'расчеты 2020 ФУМО'!AP12</f>
        <v>1</v>
      </c>
      <c r="R9" s="79">
        <f t="shared" si="10"/>
        <v>0</v>
      </c>
      <c r="S9" s="35">
        <f>'расчеты 2020 ФУМО'!AV12</f>
        <v>1</v>
      </c>
      <c r="T9" s="79">
        <f t="shared" si="11"/>
        <v>0</v>
      </c>
      <c r="U9" s="35">
        <f>'расчеты 2020 ФУМО'!BB12</f>
        <v>1</v>
      </c>
      <c r="V9" s="79">
        <f t="shared" si="12"/>
        <v>0</v>
      </c>
      <c r="W9" s="35">
        <f>'расчеты 2020 ФУМО'!BK12</f>
        <v>1</v>
      </c>
      <c r="X9" s="19">
        <f t="shared" si="13"/>
        <v>0</v>
      </c>
      <c r="Y9" s="35">
        <f>'расчеты 2020 ФУМО'!BQ12</f>
        <v>1</v>
      </c>
      <c r="Z9" s="79">
        <f t="shared" si="14"/>
        <v>0</v>
      </c>
      <c r="AA9" s="35">
        <f>'расчеты 2020 ФУМО'!BW12</f>
        <v>1</v>
      </c>
      <c r="AB9" s="79">
        <f t="shared" si="15"/>
        <v>0</v>
      </c>
      <c r="AC9" s="35">
        <f>'расчеты 2020 ФУМО'!CF12</f>
        <v>1</v>
      </c>
      <c r="AD9" s="79">
        <f t="shared" si="16"/>
        <v>0</v>
      </c>
      <c r="AE9" s="35">
        <f>'расчеты 2020 ФУМО'!CL12</f>
        <v>1</v>
      </c>
      <c r="AF9" s="79">
        <f t="shared" si="16"/>
        <v>0</v>
      </c>
      <c r="AG9" s="35">
        <f>'расчеты 2020 ФУМО'!CT12</f>
        <v>1</v>
      </c>
      <c r="AH9" s="79">
        <f t="shared" si="17"/>
        <v>0</v>
      </c>
      <c r="AI9" s="35">
        <f>'расчеты 2020 ФУМО'!DC12</f>
        <v>1</v>
      </c>
      <c r="AJ9" s="79">
        <f t="shared" si="0"/>
        <v>0</v>
      </c>
      <c r="AK9" s="35">
        <f>'расчеты 2020 ФУМО'!DI12</f>
        <v>1</v>
      </c>
      <c r="AL9" s="79">
        <f t="shared" si="1"/>
        <v>0</v>
      </c>
      <c r="AM9" s="35">
        <f>'расчеты 2020 ФУМО'!DO12</f>
        <v>1</v>
      </c>
      <c r="AN9" s="79">
        <f t="shared" si="2"/>
        <v>0</v>
      </c>
      <c r="AO9" s="35">
        <f>'расчеты 2020 ФУМО'!DU12</f>
        <v>1</v>
      </c>
      <c r="AP9" s="79">
        <f t="shared" si="3"/>
        <v>0</v>
      </c>
      <c r="AQ9" s="82" t="s">
        <v>119</v>
      </c>
      <c r="AR9" s="79"/>
      <c r="AS9" s="35">
        <f>'расчеты 2020 ФУМО'!EJ12</f>
        <v>1</v>
      </c>
      <c r="AT9" s="79">
        <f t="shared" si="19"/>
        <v>0</v>
      </c>
    </row>
    <row r="10" spans="1:46" s="71" customFormat="1" ht="13.5" customHeight="1" x14ac:dyDescent="0.25">
      <c r="A10" s="72" t="s">
        <v>127</v>
      </c>
      <c r="B10" s="80" t="s">
        <v>134</v>
      </c>
      <c r="C10" s="77">
        <v>6</v>
      </c>
      <c r="D10" s="78">
        <f>'расчеты 2020 ФУМО'!D13</f>
        <v>77.195694797198698</v>
      </c>
      <c r="E10" s="35">
        <f>'расчеты 2020 ФУМО'!F13</f>
        <v>0.83904277557441365</v>
      </c>
      <c r="F10" s="79">
        <f t="shared" si="4"/>
        <v>16.095722442558639</v>
      </c>
      <c r="G10" s="35">
        <f>'расчеты 2020 ФУМО'!L13</f>
        <v>1</v>
      </c>
      <c r="H10" s="79">
        <f t="shared" si="5"/>
        <v>0</v>
      </c>
      <c r="I10" s="35">
        <f>'расчеты 2020 ФУМО'!R13</f>
        <v>1</v>
      </c>
      <c r="J10" s="79">
        <f t="shared" si="6"/>
        <v>0</v>
      </c>
      <c r="K10" s="35">
        <f>'расчеты 2020 ФУМО'!X13</f>
        <v>0.79035953593805475</v>
      </c>
      <c r="L10" s="79">
        <f t="shared" si="7"/>
        <v>20.964046406194527</v>
      </c>
      <c r="M10" s="35">
        <f>'расчеты 2020 ФУМО'!AD13</f>
        <v>0</v>
      </c>
      <c r="N10" s="23">
        <f t="shared" si="8"/>
        <v>100</v>
      </c>
      <c r="O10" s="35" t="s">
        <v>119</v>
      </c>
      <c r="P10" s="79"/>
      <c r="Q10" s="35">
        <f>'расчеты 2020 ФУМО'!AP13</f>
        <v>1</v>
      </c>
      <c r="R10" s="79">
        <f t="shared" si="10"/>
        <v>0</v>
      </c>
      <c r="S10" s="35">
        <f>'расчеты 2020 ФУМО'!AV13</f>
        <v>1</v>
      </c>
      <c r="T10" s="79">
        <f t="shared" si="11"/>
        <v>0</v>
      </c>
      <c r="U10" s="35">
        <f>'расчеты 2020 ФУМО'!BB13</f>
        <v>1</v>
      </c>
      <c r="V10" s="79">
        <f t="shared" si="12"/>
        <v>0</v>
      </c>
      <c r="W10" s="35" t="s">
        <v>119</v>
      </c>
      <c r="X10" s="79"/>
      <c r="Y10" s="35">
        <f>'расчеты 2020 ФУМО'!BQ13</f>
        <v>1</v>
      </c>
      <c r="Z10" s="79">
        <f t="shared" si="14"/>
        <v>0</v>
      </c>
      <c r="AA10" s="35">
        <f>'расчеты 2020 ФУМО'!BW13</f>
        <v>1</v>
      </c>
      <c r="AB10" s="79">
        <f t="shared" si="15"/>
        <v>0</v>
      </c>
      <c r="AC10" s="35">
        <f>'расчеты 2020 ФУМО'!CF13</f>
        <v>1</v>
      </c>
      <c r="AD10" s="79">
        <f t="shared" si="16"/>
        <v>0</v>
      </c>
      <c r="AE10" s="35">
        <f>'расчеты 2020 ФУМО'!CL13</f>
        <v>1</v>
      </c>
      <c r="AF10" s="79">
        <f t="shared" si="16"/>
        <v>0</v>
      </c>
      <c r="AG10" s="35">
        <f>'расчеты 2020 ФУМО'!CT13</f>
        <v>1</v>
      </c>
      <c r="AH10" s="79">
        <f t="shared" si="17"/>
        <v>0</v>
      </c>
      <c r="AI10" s="35">
        <f>'расчеты 2020 ФУМО'!DC13</f>
        <v>0</v>
      </c>
      <c r="AJ10" s="23">
        <f t="shared" si="0"/>
        <v>100</v>
      </c>
      <c r="AK10" s="35">
        <f>'расчеты 2020 ФУМО'!DI13</f>
        <v>0</v>
      </c>
      <c r="AL10" s="23">
        <f t="shared" si="1"/>
        <v>100</v>
      </c>
      <c r="AM10" s="35">
        <f>'расчеты 2020 ФУМО'!DO13</f>
        <v>0</v>
      </c>
      <c r="AN10" s="23">
        <f t="shared" si="2"/>
        <v>100</v>
      </c>
      <c r="AO10" s="35">
        <f>'расчеты 2020 ФУМО'!DU13</f>
        <v>0</v>
      </c>
      <c r="AP10" s="23">
        <f t="shared" si="3"/>
        <v>100</v>
      </c>
      <c r="AQ10" s="82" t="s">
        <v>119</v>
      </c>
      <c r="AR10" s="79"/>
      <c r="AS10" s="35">
        <f>'расчеты 2020 ФУМО'!EJ13</f>
        <v>1</v>
      </c>
      <c r="AT10" s="79">
        <f t="shared" si="19"/>
        <v>0</v>
      </c>
    </row>
    <row r="11" spans="1:46" s="71" customFormat="1" ht="13.5" customHeight="1" x14ac:dyDescent="0.25">
      <c r="A11" s="72" t="s">
        <v>128</v>
      </c>
      <c r="B11" s="80" t="s">
        <v>135</v>
      </c>
      <c r="C11" s="77">
        <v>3</v>
      </c>
      <c r="D11" s="78">
        <f>'расчеты 2020 ФУМО'!D14</f>
        <v>93.588021565399373</v>
      </c>
      <c r="E11" s="35">
        <f>'расчеты 2020 ФУМО'!F14</f>
        <v>0.79852909478460909</v>
      </c>
      <c r="F11" s="19">
        <f t="shared" si="4"/>
        <v>20.147090521539084</v>
      </c>
      <c r="G11" s="35">
        <f>'расчеты 2020 ФУМО'!L14</f>
        <v>0.99683561444762059</v>
      </c>
      <c r="H11" s="79">
        <f t="shared" si="5"/>
        <v>0.31643855523793718</v>
      </c>
      <c r="I11" s="35">
        <f>'расчеты 2020 ФУМО'!R14</f>
        <v>1</v>
      </c>
      <c r="J11" s="79">
        <f t="shared" si="6"/>
        <v>0</v>
      </c>
      <c r="K11" s="35">
        <f>'расчеты 2020 ФУМО'!X14</f>
        <v>0.72345832750149797</v>
      </c>
      <c r="L11" s="23">
        <f t="shared" si="7"/>
        <v>27.654167249850204</v>
      </c>
      <c r="M11" s="35">
        <f>'расчеты 2020 ФУМО'!AD14</f>
        <v>0.98440000000000005</v>
      </c>
      <c r="N11" s="79">
        <f t="shared" si="8"/>
        <v>1.5599999999999881</v>
      </c>
      <c r="O11" s="35">
        <f>'расчеты 2020 ФУМО'!AJ14</f>
        <v>1</v>
      </c>
      <c r="P11" s="79">
        <f t="shared" si="9"/>
        <v>0</v>
      </c>
      <c r="Q11" s="35">
        <f>'расчеты 2020 ФУМО'!AP14</f>
        <v>1</v>
      </c>
      <c r="R11" s="79">
        <f t="shared" si="10"/>
        <v>0</v>
      </c>
      <c r="S11" s="35">
        <f>'расчеты 2020 ФУМО'!AV14</f>
        <v>1</v>
      </c>
      <c r="T11" s="79">
        <f t="shared" si="11"/>
        <v>0</v>
      </c>
      <c r="U11" s="35">
        <f>'расчеты 2020 ФУМО'!BB14</f>
        <v>0.7</v>
      </c>
      <c r="V11" s="23">
        <f t="shared" si="12"/>
        <v>30</v>
      </c>
      <c r="W11" s="35">
        <f>'расчеты 2020 ФУМО'!BK14</f>
        <v>0.5</v>
      </c>
      <c r="X11" s="23">
        <f t="shared" si="13"/>
        <v>50</v>
      </c>
      <c r="Y11" s="35">
        <f>'расчеты 2020 ФУМО'!BQ14</f>
        <v>1</v>
      </c>
      <c r="Z11" s="79">
        <f t="shared" si="14"/>
        <v>0</v>
      </c>
      <c r="AA11" s="35">
        <f>'расчеты 2020 ФУМО'!BW14</f>
        <v>1</v>
      </c>
      <c r="AB11" s="79">
        <f t="shared" si="15"/>
        <v>0</v>
      </c>
      <c r="AC11" s="35">
        <f>'расчеты 2020 ФУМО'!CF14</f>
        <v>1</v>
      </c>
      <c r="AD11" s="79">
        <f t="shared" si="16"/>
        <v>0</v>
      </c>
      <c r="AE11" s="35">
        <f>'расчеты 2020 ФУМО'!CL14</f>
        <v>1</v>
      </c>
      <c r="AF11" s="79">
        <f t="shared" si="16"/>
        <v>0</v>
      </c>
      <c r="AG11" s="35">
        <f>'расчеты 2020 ФУМО'!CT14</f>
        <v>1</v>
      </c>
      <c r="AH11" s="79">
        <f t="shared" si="17"/>
        <v>0</v>
      </c>
      <c r="AI11" s="35">
        <f>'расчеты 2020 ФУМО'!DC14</f>
        <v>1</v>
      </c>
      <c r="AJ11" s="79">
        <f t="shared" si="0"/>
        <v>0</v>
      </c>
      <c r="AK11" s="35">
        <f>'расчеты 2020 ФУМО'!DI14</f>
        <v>1</v>
      </c>
      <c r="AL11" s="79">
        <f t="shared" si="1"/>
        <v>0</v>
      </c>
      <c r="AM11" s="35">
        <f>'расчеты 2020 ФУМО'!DO14</f>
        <v>1</v>
      </c>
      <c r="AN11" s="79">
        <f t="shared" si="2"/>
        <v>0</v>
      </c>
      <c r="AO11" s="35">
        <f>'расчеты 2020 ФУМО'!DU14</f>
        <v>1</v>
      </c>
      <c r="AP11" s="19">
        <f t="shared" si="3"/>
        <v>0</v>
      </c>
      <c r="AQ11" s="35">
        <f>'расчеты 2020 ФУМО'!EA14</f>
        <v>1</v>
      </c>
      <c r="AR11" s="79">
        <f t="shared" si="18"/>
        <v>0</v>
      </c>
      <c r="AS11" s="35">
        <f>'расчеты 2020 ФУМО'!EJ14</f>
        <v>1</v>
      </c>
      <c r="AT11" s="79">
        <f t="shared" si="19"/>
        <v>0</v>
      </c>
    </row>
    <row r="12" spans="1:46" s="71" customFormat="1" ht="14.25" customHeight="1" x14ac:dyDescent="0.25">
      <c r="A12" s="72" t="s">
        <v>129</v>
      </c>
      <c r="B12" s="80" t="s">
        <v>137</v>
      </c>
      <c r="C12" s="77">
        <v>2</v>
      </c>
      <c r="D12" s="78">
        <f>'расчеты 2020 ФУМО'!D15</f>
        <v>95.928778115929674</v>
      </c>
      <c r="E12" s="35">
        <f>'расчеты 2020 ФУМО'!F15</f>
        <v>0.97993223728728285</v>
      </c>
      <c r="F12" s="79">
        <f t="shared" si="4"/>
        <v>2.0067762712717183</v>
      </c>
      <c r="G12" s="35">
        <f>'расчеты 2020 ФУМО'!L15</f>
        <v>1</v>
      </c>
      <c r="H12" s="79">
        <f t="shared" si="5"/>
        <v>0</v>
      </c>
      <c r="I12" s="35">
        <f>'расчеты 2020 ФУМО'!R15</f>
        <v>1</v>
      </c>
      <c r="J12" s="19">
        <f t="shared" si="6"/>
        <v>0</v>
      </c>
      <c r="K12" s="35">
        <f>'расчеты 2020 ФУМО'!X15</f>
        <v>0.74567117305149311</v>
      </c>
      <c r="L12" s="23">
        <f t="shared" si="7"/>
        <v>25.43288269485069</v>
      </c>
      <c r="M12" s="35">
        <f>'расчеты 2020 ФУМО'!AD15</f>
        <v>0.9133</v>
      </c>
      <c r="N12" s="19">
        <f t="shared" si="8"/>
        <v>8.6700000000000017</v>
      </c>
      <c r="O12" s="35">
        <f>'расчеты 2020 ФУМО'!AJ15</f>
        <v>1</v>
      </c>
      <c r="P12" s="79">
        <f t="shared" si="9"/>
        <v>0</v>
      </c>
      <c r="Q12" s="35">
        <f>'расчеты 2020 ФУМО'!AP15</f>
        <v>1</v>
      </c>
      <c r="R12" s="79">
        <f t="shared" si="10"/>
        <v>0</v>
      </c>
      <c r="S12" s="35">
        <f>'расчеты 2020 ФУМО'!AV15</f>
        <v>1</v>
      </c>
      <c r="T12" s="79">
        <f t="shared" si="11"/>
        <v>0</v>
      </c>
      <c r="U12" s="35">
        <f>'расчеты 2020 ФУМО'!BB15</f>
        <v>1</v>
      </c>
      <c r="V12" s="79">
        <f t="shared" si="12"/>
        <v>0</v>
      </c>
      <c r="W12" s="35">
        <f>'расчеты 2020 ФУМО'!BK15</f>
        <v>0.5</v>
      </c>
      <c r="X12" s="23">
        <f t="shared" si="13"/>
        <v>50</v>
      </c>
      <c r="Y12" s="35">
        <f>'расчеты 2020 ФУМО'!BQ15</f>
        <v>1</v>
      </c>
      <c r="Z12" s="79">
        <f t="shared" si="14"/>
        <v>0</v>
      </c>
      <c r="AA12" s="35">
        <f>'расчеты 2020 ФУМО'!BW15</f>
        <v>1</v>
      </c>
      <c r="AB12" s="79">
        <f t="shared" si="15"/>
        <v>0</v>
      </c>
      <c r="AC12" s="35">
        <f>'расчеты 2020 ФУМО'!CF15</f>
        <v>1</v>
      </c>
      <c r="AD12" s="79">
        <f t="shared" si="16"/>
        <v>0</v>
      </c>
      <c r="AE12" s="35">
        <f>'расчеты 2020 ФУМО'!CL15</f>
        <v>1</v>
      </c>
      <c r="AF12" s="79">
        <f t="shared" si="16"/>
        <v>0</v>
      </c>
      <c r="AG12" s="35">
        <f>'расчеты 2020 ФУМО'!CT15</f>
        <v>1</v>
      </c>
      <c r="AH12" s="79">
        <f t="shared" si="17"/>
        <v>0</v>
      </c>
      <c r="AI12" s="35">
        <f>'расчеты 2020 ФУМО'!DC15</f>
        <v>1</v>
      </c>
      <c r="AJ12" s="79">
        <f t="shared" si="0"/>
        <v>0</v>
      </c>
      <c r="AK12" s="35">
        <f>'расчеты 2020 ФУМО'!DI15</f>
        <v>1</v>
      </c>
      <c r="AL12" s="79">
        <f t="shared" si="1"/>
        <v>0</v>
      </c>
      <c r="AM12" s="35">
        <f>'расчеты 2020 ФУМО'!DO15</f>
        <v>1</v>
      </c>
      <c r="AN12" s="79">
        <f t="shared" si="2"/>
        <v>0</v>
      </c>
      <c r="AO12" s="35">
        <f>'расчеты 2020 ФУМО'!DU15</f>
        <v>1</v>
      </c>
      <c r="AP12" s="79">
        <f t="shared" si="3"/>
        <v>0</v>
      </c>
      <c r="AQ12" s="82">
        <f>'расчеты 2020 ФУМО'!EA15</f>
        <v>1</v>
      </c>
      <c r="AR12" s="79">
        <f t="shared" si="18"/>
        <v>0</v>
      </c>
      <c r="AS12" s="35">
        <f>'расчеты 2020 ФУМО'!EJ15</f>
        <v>1</v>
      </c>
      <c r="AT12" s="79">
        <f t="shared" si="19"/>
        <v>0</v>
      </c>
    </row>
    <row r="13" spans="1:46" s="71" customFormat="1" ht="14.25" customHeight="1" x14ac:dyDescent="0.25">
      <c r="A13" s="72" t="s">
        <v>130</v>
      </c>
      <c r="B13" s="80" t="s">
        <v>138</v>
      </c>
      <c r="C13" s="77">
        <v>7</v>
      </c>
      <c r="D13" s="78">
        <f>'расчеты 2020 ФУМО'!D16</f>
        <v>71.247694273893927</v>
      </c>
      <c r="E13" s="35">
        <f>'расчеты 2020 ФУМО'!F16</f>
        <v>1</v>
      </c>
      <c r="F13" s="19">
        <f t="shared" si="4"/>
        <v>0</v>
      </c>
      <c r="G13" s="35">
        <f>'расчеты 2020 ФУМО'!L16</f>
        <v>0.99354719563309268</v>
      </c>
      <c r="H13" s="79">
        <f t="shared" si="5"/>
        <v>0.64528043669072588</v>
      </c>
      <c r="I13" s="35">
        <f>'расчеты 2020 ФУМО'!R16</f>
        <v>0.67500000000000004</v>
      </c>
      <c r="J13" s="23">
        <f t="shared" si="6"/>
        <v>32.5</v>
      </c>
      <c r="K13" s="35">
        <f>'расчеты 2020 ФУМО'!X16</f>
        <v>0.72785277502384238</v>
      </c>
      <c r="L13" s="23">
        <f t="shared" si="7"/>
        <v>27.214722497615767</v>
      </c>
      <c r="M13" s="35">
        <f>'расчеты 2020 ФУМО'!AD16</f>
        <v>0</v>
      </c>
      <c r="N13" s="23">
        <f t="shared" si="8"/>
        <v>100</v>
      </c>
      <c r="O13" s="35">
        <f>'расчеты 2020 ФУМО'!AJ16</f>
        <v>0</v>
      </c>
      <c r="P13" s="23">
        <f t="shared" si="9"/>
        <v>100</v>
      </c>
      <c r="Q13" s="35">
        <f>'расчеты 2020 ФУМО'!AP16</f>
        <v>1</v>
      </c>
      <c r="R13" s="79">
        <f t="shared" si="10"/>
        <v>0</v>
      </c>
      <c r="S13" s="35">
        <f>'расчеты 2020 ФУМО'!AV16</f>
        <v>1</v>
      </c>
      <c r="T13" s="79">
        <f t="shared" si="11"/>
        <v>0</v>
      </c>
      <c r="U13" s="35">
        <f>'расчеты 2020 ФУМО'!BB16</f>
        <v>1</v>
      </c>
      <c r="V13" s="79">
        <f t="shared" si="12"/>
        <v>0</v>
      </c>
      <c r="W13" s="35" t="s">
        <v>119</v>
      </c>
      <c r="X13" s="79"/>
      <c r="Y13" s="35">
        <f>'расчеты 2020 ФУМО'!BQ16</f>
        <v>1</v>
      </c>
      <c r="Z13" s="79">
        <f t="shared" si="14"/>
        <v>0</v>
      </c>
      <c r="AA13" s="35">
        <f>'расчеты 2020 ФУМО'!BW16</f>
        <v>1</v>
      </c>
      <c r="AB13" s="79">
        <f t="shared" si="15"/>
        <v>0</v>
      </c>
      <c r="AC13" s="35">
        <f>'расчеты 2020 ФУМО'!CF16</f>
        <v>1</v>
      </c>
      <c r="AD13" s="79">
        <f t="shared" si="16"/>
        <v>0</v>
      </c>
      <c r="AE13" s="35">
        <f>'расчеты 2020 ФУМО'!CL16</f>
        <v>1</v>
      </c>
      <c r="AF13" s="79">
        <f t="shared" si="16"/>
        <v>0</v>
      </c>
      <c r="AG13" s="35">
        <f>'расчеты 2020 ФУМО'!CT16</f>
        <v>1</v>
      </c>
      <c r="AH13" s="79">
        <f t="shared" si="17"/>
        <v>0</v>
      </c>
      <c r="AI13" s="35">
        <f>'расчеты 2020 ФУМО'!DC16</f>
        <v>0</v>
      </c>
      <c r="AJ13" s="23">
        <f t="shared" si="0"/>
        <v>100</v>
      </c>
      <c r="AK13" s="35">
        <f>'расчеты 2020 ФУМО'!DI16</f>
        <v>0</v>
      </c>
      <c r="AL13" s="23">
        <f t="shared" si="1"/>
        <v>100</v>
      </c>
      <c r="AM13" s="35">
        <f>'расчеты 2020 ФУМО'!DO16</f>
        <v>0</v>
      </c>
      <c r="AN13" s="23">
        <f t="shared" si="2"/>
        <v>100</v>
      </c>
      <c r="AO13" s="35">
        <f>'расчеты 2020 ФУМО'!DU16</f>
        <v>0</v>
      </c>
      <c r="AP13" s="23">
        <f t="shared" si="3"/>
        <v>100</v>
      </c>
      <c r="AQ13" s="82">
        <f>'расчеты 2020 ФУМО'!EA16</f>
        <v>1</v>
      </c>
      <c r="AR13" s="79">
        <f t="shared" si="18"/>
        <v>0</v>
      </c>
      <c r="AS13" s="35">
        <f>'расчеты 2020 ФУМО'!EJ16</f>
        <v>1</v>
      </c>
      <c r="AT13" s="79">
        <f t="shared" si="19"/>
        <v>0</v>
      </c>
    </row>
    <row r="14" spans="1:46" s="71" customFormat="1" ht="14.25" customHeight="1" x14ac:dyDescent="0.25">
      <c r="A14" s="72" t="s">
        <v>131</v>
      </c>
      <c r="B14" s="80" t="s">
        <v>139</v>
      </c>
      <c r="C14" s="77">
        <v>5</v>
      </c>
      <c r="D14" s="78">
        <f>'расчеты 2020 ФУМО'!D17</f>
        <v>79.280317814983661</v>
      </c>
      <c r="E14" s="35">
        <f>'расчеты 2020 ФУМО'!F17</f>
        <v>0.8493766899074443</v>
      </c>
      <c r="F14" s="19">
        <f t="shared" si="4"/>
        <v>15.062331009255573</v>
      </c>
      <c r="G14" s="35">
        <f>'расчеты 2020 ФУМО'!L17</f>
        <v>1</v>
      </c>
      <c r="H14" s="79">
        <f t="shared" si="5"/>
        <v>0</v>
      </c>
      <c r="I14" s="35">
        <f>'расчеты 2020 ФУМО'!R17</f>
        <v>0.4</v>
      </c>
      <c r="J14" s="23">
        <f t="shared" si="6"/>
        <v>60</v>
      </c>
      <c r="K14" s="35">
        <f>'расчеты 2020 ФУМО'!X17</f>
        <v>0.88526441888474749</v>
      </c>
      <c r="L14" s="79">
        <f t="shared" si="7"/>
        <v>11.47355811152525</v>
      </c>
      <c r="M14" s="35">
        <f>'расчеты 2020 ФУМО'!AD17</f>
        <v>0.92859999999999998</v>
      </c>
      <c r="N14" s="79">
        <f t="shared" si="8"/>
        <v>7.1400000000000006</v>
      </c>
      <c r="O14" s="35">
        <f>'расчеты 2020 ФУМО'!AJ17</f>
        <v>1</v>
      </c>
      <c r="P14" s="79">
        <f t="shared" si="9"/>
        <v>0</v>
      </c>
      <c r="Q14" s="35">
        <f>'расчеты 2020 ФУМО'!AP17</f>
        <v>1</v>
      </c>
      <c r="R14" s="79">
        <f t="shared" si="10"/>
        <v>0</v>
      </c>
      <c r="S14" s="35">
        <f>'расчеты 2020 ФУМО'!AV17</f>
        <v>1</v>
      </c>
      <c r="T14" s="79">
        <f t="shared" si="11"/>
        <v>0</v>
      </c>
      <c r="U14" s="35">
        <f>'расчеты 2020 ФУМО'!BB17</f>
        <v>1</v>
      </c>
      <c r="V14" s="79">
        <f t="shared" si="12"/>
        <v>0</v>
      </c>
      <c r="W14" s="35" t="s">
        <v>119</v>
      </c>
      <c r="X14" s="79"/>
      <c r="Y14" s="35">
        <f>'расчеты 2020 ФУМО'!BQ17</f>
        <v>1</v>
      </c>
      <c r="Z14" s="79">
        <f t="shared" si="14"/>
        <v>0</v>
      </c>
      <c r="AA14" s="35">
        <f>'расчеты 2020 ФУМО'!BW17</f>
        <v>1</v>
      </c>
      <c r="AB14" s="79">
        <f t="shared" si="15"/>
        <v>0</v>
      </c>
      <c r="AC14" s="35">
        <f>'расчеты 2020 ФУМО'!CF17</f>
        <v>1</v>
      </c>
      <c r="AD14" s="79">
        <f t="shared" si="16"/>
        <v>0</v>
      </c>
      <c r="AE14" s="35">
        <f>'расчеты 2020 ФУМО'!CL17</f>
        <v>1</v>
      </c>
      <c r="AF14" s="79">
        <f t="shared" si="16"/>
        <v>0</v>
      </c>
      <c r="AG14" s="35">
        <f>'расчеты 2020 ФУМО'!CT17</f>
        <v>1</v>
      </c>
      <c r="AH14" s="79">
        <f t="shared" si="17"/>
        <v>0</v>
      </c>
      <c r="AI14" s="35">
        <f>'расчеты 2020 ФУМО'!DC17</f>
        <v>0</v>
      </c>
      <c r="AJ14" s="23">
        <f t="shared" si="0"/>
        <v>100</v>
      </c>
      <c r="AK14" s="35">
        <f>'расчеты 2020 ФУМО'!DI17</f>
        <v>0</v>
      </c>
      <c r="AL14" s="23">
        <f t="shared" si="1"/>
        <v>100</v>
      </c>
      <c r="AM14" s="35">
        <f>'расчеты 2020 ФУМО'!DO17</f>
        <v>0</v>
      </c>
      <c r="AN14" s="23">
        <f t="shared" si="2"/>
        <v>100</v>
      </c>
      <c r="AO14" s="35">
        <f>'расчеты 2020 ФУМО'!DU17</f>
        <v>0</v>
      </c>
      <c r="AP14" s="23">
        <f t="shared" si="3"/>
        <v>100</v>
      </c>
      <c r="AQ14" s="82">
        <f>'расчеты 2020 ФУМО'!EA17</f>
        <v>1</v>
      </c>
      <c r="AR14" s="79">
        <f t="shared" si="18"/>
        <v>0</v>
      </c>
      <c r="AS14" s="35">
        <f>'расчеты 2020 ФУМО'!EJ17</f>
        <v>1</v>
      </c>
      <c r="AT14" s="79">
        <f t="shared" si="19"/>
        <v>0</v>
      </c>
    </row>
    <row r="15" spans="1:46" s="81" customFormat="1" ht="15" x14ac:dyDescent="0.25"/>
    <row r="16" spans="1:46" ht="15" x14ac:dyDescent="0.25">
      <c r="D16" s="20"/>
    </row>
    <row r="23" spans="7:7" ht="15" x14ac:dyDescent="0.25">
      <c r="G23" s="15"/>
    </row>
  </sheetData>
  <autoFilter ref="A6:AT14"/>
  <mergeCells count="30">
    <mergeCell ref="AM4:AN4"/>
    <mergeCell ref="AO4:AP4"/>
    <mergeCell ref="AQ4:AR4"/>
    <mergeCell ref="W4:X4"/>
    <mergeCell ref="Y4:Z4"/>
    <mergeCell ref="AA4:AB4"/>
    <mergeCell ref="AC4:AD4"/>
    <mergeCell ref="AE4:AF4"/>
    <mergeCell ref="AI4:AJ4"/>
    <mergeCell ref="O4:P4"/>
    <mergeCell ref="Q4:R4"/>
    <mergeCell ref="S4:T4"/>
    <mergeCell ref="U4:V4"/>
    <mergeCell ref="AK4:AL4"/>
    <mergeCell ref="A1:AT1"/>
    <mergeCell ref="A3:A6"/>
    <mergeCell ref="B3:B6"/>
    <mergeCell ref="C3:C6"/>
    <mergeCell ref="D3:D6"/>
    <mergeCell ref="E3:V3"/>
    <mergeCell ref="W3:AB3"/>
    <mergeCell ref="AC3:AF3"/>
    <mergeCell ref="AG3:AH4"/>
    <mergeCell ref="AI3:AR3"/>
    <mergeCell ref="AS3:AT4"/>
    <mergeCell ref="E4:F4"/>
    <mergeCell ref="G4:H4"/>
    <mergeCell ref="I4:J4"/>
    <mergeCell ref="K4:L4"/>
    <mergeCell ref="M4:N4"/>
  </mergeCells>
  <pageMargins left="0" right="0" top="0.35433070866141736" bottom="0.35433070866141736" header="0.31496062992125984" footer="0.31496062992125984"/>
  <pageSetup paperSize="9" fitToWidth="10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
  <sheetViews>
    <sheetView tabSelected="1" view="pageBreakPreview" zoomScaleNormal="90" zoomScaleSheetLayoutView="100" workbookViewId="0">
      <pane xSplit="2" ySplit="6" topLeftCell="AI7" activePane="bottomRight" state="frozen"/>
      <selection pane="topRight" activeCell="C1" sqref="C1"/>
      <selection pane="bottomLeft" activeCell="A7" sqref="A7"/>
      <selection pane="bottomRight" activeCell="L15" sqref="L15"/>
    </sheetView>
  </sheetViews>
  <sheetFormatPr defaultColWidth="9.109375" defaultRowHeight="14.4" x14ac:dyDescent="0.3"/>
  <cols>
    <col min="1" max="1" width="5" style="17" customWidth="1"/>
    <col min="2" max="2" width="28.88671875" style="17" customWidth="1"/>
    <col min="3" max="3" width="7.5546875" style="17" customWidth="1"/>
    <col min="4" max="4" width="9" style="17" customWidth="1"/>
    <col min="5" max="5" width="10.88671875" style="17" customWidth="1"/>
    <col min="6" max="6" width="12" style="17" customWidth="1"/>
    <col min="7" max="7" width="10" style="17" customWidth="1"/>
    <col min="8" max="8" width="12.109375" style="17" customWidth="1"/>
    <col min="9" max="9" width="10.5546875" style="17" customWidth="1"/>
    <col min="10" max="10" width="11.44140625" style="17" customWidth="1"/>
    <col min="11" max="11" width="10.6640625" style="17" customWidth="1"/>
    <col min="12" max="12" width="12.33203125" style="17" customWidth="1"/>
    <col min="13" max="13" width="11" style="17" customWidth="1"/>
    <col min="14" max="14" width="13.109375" style="17" customWidth="1"/>
    <col min="15" max="15" width="12.88671875" style="17" customWidth="1"/>
    <col min="16" max="16" width="12.44140625" style="17" customWidth="1"/>
    <col min="17" max="17" width="11.33203125" style="17" customWidth="1"/>
    <col min="18" max="18" width="12.88671875" style="17" customWidth="1"/>
    <col min="19" max="19" width="10.44140625" style="17" customWidth="1"/>
    <col min="20" max="20" width="12.5546875" style="17" customWidth="1"/>
    <col min="21" max="21" width="11.33203125" style="17" customWidth="1"/>
    <col min="22" max="22" width="11.88671875" style="17" customWidth="1"/>
    <col min="23" max="23" width="13.33203125" style="17" customWidth="1"/>
    <col min="24" max="24" width="12.33203125" style="17" customWidth="1"/>
    <col min="25" max="25" width="13.109375" style="17" customWidth="1"/>
    <col min="26" max="26" width="12.6640625" style="17" customWidth="1"/>
    <col min="27" max="27" width="10.33203125" style="17" customWidth="1"/>
    <col min="28" max="28" width="11.5546875" style="17" customWidth="1"/>
    <col min="29" max="29" width="13.109375" style="17" customWidth="1"/>
    <col min="30" max="30" width="12.5546875" style="17" customWidth="1"/>
    <col min="31" max="31" width="13" style="17" customWidth="1"/>
    <col min="32" max="32" width="12.88671875" style="17" customWidth="1"/>
    <col min="33" max="33" width="10.5546875" style="17" customWidth="1"/>
    <col min="34" max="34" width="12" style="17" customWidth="1"/>
    <col min="35" max="35" width="11.109375" style="17" customWidth="1"/>
    <col min="36" max="36" width="12.6640625" style="17" customWidth="1"/>
    <col min="37" max="37" width="11.109375" style="17" customWidth="1"/>
    <col min="38" max="38" width="12.88671875" style="17" customWidth="1"/>
    <col min="39" max="39" width="11.109375" style="17" customWidth="1"/>
    <col min="40" max="40" width="13" style="17" customWidth="1"/>
    <col min="41" max="41" width="11.109375" style="17" customWidth="1"/>
    <col min="42" max="42" width="12.44140625" style="17" customWidth="1"/>
    <col min="43" max="43" width="13" style="17" customWidth="1"/>
    <col min="44" max="44" width="13.44140625" style="17" customWidth="1"/>
    <col min="45" max="45" width="10.33203125" style="17" customWidth="1"/>
    <col min="46" max="46" width="13.5546875" style="17" customWidth="1"/>
    <col min="47" max="16384" width="9.109375" style="17"/>
  </cols>
  <sheetData>
    <row r="1" spans="1:46" s="4" customFormat="1" ht="14.25" customHeight="1" x14ac:dyDescent="0.25">
      <c r="A1" s="189" t="s">
        <v>206</v>
      </c>
      <c r="B1" s="189"/>
      <c r="C1" s="189"/>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row>
    <row r="2" spans="1:46" s="4" customFormat="1" ht="12.75" x14ac:dyDescent="0.2"/>
    <row r="3" spans="1:46" s="71" customFormat="1" ht="26.25" customHeight="1" x14ac:dyDescent="0.25">
      <c r="A3" s="204" t="s">
        <v>37</v>
      </c>
      <c r="B3" s="207" t="s">
        <v>120</v>
      </c>
      <c r="C3" s="207" t="s">
        <v>122</v>
      </c>
      <c r="D3" s="207" t="s">
        <v>121</v>
      </c>
      <c r="E3" s="197" t="s">
        <v>186</v>
      </c>
      <c r="F3" s="210"/>
      <c r="G3" s="210"/>
      <c r="H3" s="210"/>
      <c r="I3" s="210"/>
      <c r="J3" s="210"/>
      <c r="K3" s="210"/>
      <c r="L3" s="210"/>
      <c r="M3" s="210"/>
      <c r="N3" s="210"/>
      <c r="O3" s="210"/>
      <c r="P3" s="210"/>
      <c r="Q3" s="210"/>
      <c r="R3" s="210"/>
      <c r="S3" s="210"/>
      <c r="T3" s="210"/>
      <c r="U3" s="210"/>
      <c r="V3" s="198"/>
      <c r="W3" s="197" t="s">
        <v>184</v>
      </c>
      <c r="X3" s="210"/>
      <c r="Y3" s="210"/>
      <c r="Z3" s="210"/>
      <c r="AA3" s="210"/>
      <c r="AB3" s="198"/>
      <c r="AC3" s="200" t="s">
        <v>0</v>
      </c>
      <c r="AD3" s="201"/>
      <c r="AE3" s="201"/>
      <c r="AF3" s="201"/>
      <c r="AG3" s="200" t="s">
        <v>147</v>
      </c>
      <c r="AH3" s="211"/>
      <c r="AI3" s="200" t="s">
        <v>2</v>
      </c>
      <c r="AJ3" s="201"/>
      <c r="AK3" s="201"/>
      <c r="AL3" s="201"/>
      <c r="AM3" s="201"/>
      <c r="AN3" s="201"/>
      <c r="AO3" s="201"/>
      <c r="AP3" s="201"/>
      <c r="AQ3" s="201"/>
      <c r="AR3" s="211"/>
      <c r="AS3" s="200" t="s">
        <v>118</v>
      </c>
      <c r="AT3" s="216"/>
    </row>
    <row r="4" spans="1:46" s="71" customFormat="1" ht="154.5" customHeight="1" x14ac:dyDescent="0.25">
      <c r="A4" s="205"/>
      <c r="B4" s="208"/>
      <c r="C4" s="208"/>
      <c r="D4" s="208"/>
      <c r="E4" s="197" t="s">
        <v>3</v>
      </c>
      <c r="F4" s="198"/>
      <c r="G4" s="197" t="s">
        <v>4</v>
      </c>
      <c r="H4" s="198"/>
      <c r="I4" s="197" t="s">
        <v>114</v>
      </c>
      <c r="J4" s="198"/>
      <c r="K4" s="197" t="s">
        <v>140</v>
      </c>
      <c r="L4" s="198"/>
      <c r="M4" s="197" t="s">
        <v>141</v>
      </c>
      <c r="N4" s="198"/>
      <c r="O4" s="197" t="s">
        <v>142</v>
      </c>
      <c r="P4" s="198"/>
      <c r="Q4" s="197" t="s">
        <v>10</v>
      </c>
      <c r="R4" s="198"/>
      <c r="S4" s="197" t="s">
        <v>11</v>
      </c>
      <c r="T4" s="198"/>
      <c r="U4" s="197" t="s">
        <v>143</v>
      </c>
      <c r="V4" s="198"/>
      <c r="W4" s="197" t="s">
        <v>144</v>
      </c>
      <c r="X4" s="198"/>
      <c r="Y4" s="197" t="s">
        <v>146</v>
      </c>
      <c r="Z4" s="198"/>
      <c r="AA4" s="197" t="s">
        <v>145</v>
      </c>
      <c r="AB4" s="198"/>
      <c r="AC4" s="202" t="s">
        <v>162</v>
      </c>
      <c r="AD4" s="203"/>
      <c r="AE4" s="199" t="s">
        <v>17</v>
      </c>
      <c r="AF4" s="199"/>
      <c r="AG4" s="212"/>
      <c r="AH4" s="213"/>
      <c r="AI4" s="214" t="s">
        <v>149</v>
      </c>
      <c r="AJ4" s="215"/>
      <c r="AK4" s="214" t="s">
        <v>153</v>
      </c>
      <c r="AL4" s="215"/>
      <c r="AM4" s="214" t="s">
        <v>154</v>
      </c>
      <c r="AN4" s="215"/>
      <c r="AO4" s="214" t="s">
        <v>155</v>
      </c>
      <c r="AP4" s="215"/>
      <c r="AQ4" s="197" t="s">
        <v>156</v>
      </c>
      <c r="AR4" s="198"/>
      <c r="AS4" s="212"/>
      <c r="AT4" s="217"/>
    </row>
    <row r="5" spans="1:46" s="74" customFormat="1" ht="13.2" x14ac:dyDescent="0.25">
      <c r="A5" s="205"/>
      <c r="B5" s="208"/>
      <c r="C5" s="208"/>
      <c r="D5" s="208"/>
      <c r="E5" s="72" t="s">
        <v>18</v>
      </c>
      <c r="F5" s="72" t="s">
        <v>18</v>
      </c>
      <c r="G5" s="72" t="s">
        <v>19</v>
      </c>
      <c r="H5" s="72" t="s">
        <v>19</v>
      </c>
      <c r="I5" s="72" t="s">
        <v>20</v>
      </c>
      <c r="J5" s="72" t="s">
        <v>20</v>
      </c>
      <c r="K5" s="72" t="s">
        <v>21</v>
      </c>
      <c r="L5" s="72" t="s">
        <v>21</v>
      </c>
      <c r="M5" s="72" t="s">
        <v>22</v>
      </c>
      <c r="N5" s="72" t="s">
        <v>22</v>
      </c>
      <c r="O5" s="72" t="s">
        <v>23</v>
      </c>
      <c r="P5" s="72" t="s">
        <v>23</v>
      </c>
      <c r="Q5" s="72" t="s">
        <v>24</v>
      </c>
      <c r="R5" s="72" t="s">
        <v>24</v>
      </c>
      <c r="S5" s="72" t="s">
        <v>25</v>
      </c>
      <c r="T5" s="72" t="s">
        <v>25</v>
      </c>
      <c r="U5" s="72" t="s">
        <v>157</v>
      </c>
      <c r="V5" s="72" t="s">
        <v>157</v>
      </c>
      <c r="W5" s="72" t="s">
        <v>29</v>
      </c>
      <c r="X5" s="72" t="s">
        <v>29</v>
      </c>
      <c r="Y5" s="72" t="s">
        <v>30</v>
      </c>
      <c r="Z5" s="72" t="s">
        <v>30</v>
      </c>
      <c r="AA5" s="72" t="s">
        <v>31</v>
      </c>
      <c r="AB5" s="72" t="s">
        <v>31</v>
      </c>
      <c r="AC5" s="73" t="s">
        <v>185</v>
      </c>
      <c r="AD5" s="73" t="s">
        <v>185</v>
      </c>
      <c r="AE5" s="73" t="s">
        <v>33</v>
      </c>
      <c r="AF5" s="73" t="s">
        <v>33</v>
      </c>
      <c r="AG5" s="72" t="s">
        <v>34</v>
      </c>
      <c r="AH5" s="72" t="s">
        <v>34</v>
      </c>
      <c r="AI5" s="73" t="s">
        <v>148</v>
      </c>
      <c r="AJ5" s="73" t="s">
        <v>148</v>
      </c>
      <c r="AK5" s="73" t="s">
        <v>150</v>
      </c>
      <c r="AL5" s="73" t="s">
        <v>150</v>
      </c>
      <c r="AM5" s="73" t="s">
        <v>151</v>
      </c>
      <c r="AN5" s="73" t="s">
        <v>151</v>
      </c>
      <c r="AO5" s="73" t="s">
        <v>35</v>
      </c>
      <c r="AP5" s="73" t="s">
        <v>35</v>
      </c>
      <c r="AQ5" s="72" t="s">
        <v>152</v>
      </c>
      <c r="AR5" s="72" t="s">
        <v>152</v>
      </c>
      <c r="AS5" s="72" t="s">
        <v>36</v>
      </c>
      <c r="AT5" s="72" t="s">
        <v>36</v>
      </c>
    </row>
    <row r="6" spans="1:46" s="71" customFormat="1" ht="38.25" customHeight="1" x14ac:dyDescent="0.25">
      <c r="A6" s="206"/>
      <c r="B6" s="206"/>
      <c r="C6" s="209"/>
      <c r="D6" s="209"/>
      <c r="E6" s="75" t="s">
        <v>38</v>
      </c>
      <c r="F6" s="75" t="s">
        <v>113</v>
      </c>
      <c r="G6" s="75" t="s">
        <v>38</v>
      </c>
      <c r="H6" s="75" t="s">
        <v>113</v>
      </c>
      <c r="I6" s="75" t="s">
        <v>38</v>
      </c>
      <c r="J6" s="75" t="s">
        <v>113</v>
      </c>
      <c r="K6" s="75" t="s">
        <v>38</v>
      </c>
      <c r="L6" s="75" t="s">
        <v>113</v>
      </c>
      <c r="M6" s="75" t="s">
        <v>38</v>
      </c>
      <c r="N6" s="75" t="s">
        <v>113</v>
      </c>
      <c r="O6" s="75" t="s">
        <v>38</v>
      </c>
      <c r="P6" s="75" t="s">
        <v>113</v>
      </c>
      <c r="Q6" s="75" t="s">
        <v>38</v>
      </c>
      <c r="R6" s="75" t="s">
        <v>113</v>
      </c>
      <c r="S6" s="75" t="s">
        <v>38</v>
      </c>
      <c r="T6" s="75" t="s">
        <v>113</v>
      </c>
      <c r="U6" s="75" t="s">
        <v>38</v>
      </c>
      <c r="V6" s="75" t="s">
        <v>113</v>
      </c>
      <c r="W6" s="75" t="s">
        <v>38</v>
      </c>
      <c r="X6" s="75" t="s">
        <v>113</v>
      </c>
      <c r="Y6" s="75" t="s">
        <v>38</v>
      </c>
      <c r="Z6" s="75" t="s">
        <v>113</v>
      </c>
      <c r="AA6" s="75" t="s">
        <v>38</v>
      </c>
      <c r="AB6" s="75" t="s">
        <v>113</v>
      </c>
      <c r="AC6" s="75" t="s">
        <v>38</v>
      </c>
      <c r="AD6" s="75" t="s">
        <v>113</v>
      </c>
      <c r="AE6" s="75" t="s">
        <v>38</v>
      </c>
      <c r="AF6" s="75" t="s">
        <v>113</v>
      </c>
      <c r="AG6" s="75" t="s">
        <v>38</v>
      </c>
      <c r="AH6" s="75" t="s">
        <v>113</v>
      </c>
      <c r="AI6" s="75" t="s">
        <v>38</v>
      </c>
      <c r="AJ6" s="75" t="s">
        <v>113</v>
      </c>
      <c r="AK6" s="75" t="s">
        <v>38</v>
      </c>
      <c r="AL6" s="75" t="s">
        <v>113</v>
      </c>
      <c r="AM6" s="75" t="s">
        <v>38</v>
      </c>
      <c r="AN6" s="75" t="s">
        <v>113</v>
      </c>
      <c r="AO6" s="75" t="s">
        <v>38</v>
      </c>
      <c r="AP6" s="75" t="s">
        <v>113</v>
      </c>
      <c r="AQ6" s="75" t="s">
        <v>38</v>
      </c>
      <c r="AR6" s="75" t="s">
        <v>113</v>
      </c>
      <c r="AS6" s="75" t="s">
        <v>38</v>
      </c>
      <c r="AT6" s="75" t="s">
        <v>113</v>
      </c>
    </row>
    <row r="7" spans="1:46" s="71" customFormat="1" ht="38.25" customHeight="1" x14ac:dyDescent="0.25">
      <c r="A7" s="26" t="s">
        <v>209</v>
      </c>
      <c r="B7" s="169" t="s">
        <v>207</v>
      </c>
      <c r="C7" s="171">
        <f>'расчеты 2020 ФУМО'!C7</f>
        <v>1</v>
      </c>
      <c r="D7" s="175">
        <f>'расчеты 2020 ФУМО'!D7</f>
        <v>83.22</v>
      </c>
      <c r="E7" s="174">
        <f>'расчеты 2020 ФУМО'!F7</f>
        <v>0.87</v>
      </c>
      <c r="F7" s="173">
        <f>'расчеты 2020 ФУМО'!J7</f>
        <v>13</v>
      </c>
      <c r="G7" s="174">
        <f>'расчеты 2020 ФУМО'!L7</f>
        <v>1</v>
      </c>
      <c r="H7" s="173">
        <f>'расчеты 2020 ФУМО'!P7</f>
        <v>0</v>
      </c>
      <c r="I7" s="174">
        <f>'расчеты 2020 ФУМО'!R7</f>
        <v>1</v>
      </c>
      <c r="J7" s="173">
        <f>'расчеты 2020 ФУМО'!V7</f>
        <v>0</v>
      </c>
      <c r="K7" s="174">
        <f>'расчеты 2020 ФУМО'!X7</f>
        <v>1</v>
      </c>
      <c r="L7" s="173">
        <f>'расчеты 2020 ФУМО'!AB7</f>
        <v>0</v>
      </c>
      <c r="M7" s="174">
        <f>'расчеты 2020 ФУМО'!AD7</f>
        <v>1</v>
      </c>
      <c r="N7" s="173">
        <f>'расчеты 2020 ФУМО'!AH7</f>
        <v>0</v>
      </c>
      <c r="O7" s="174">
        <f>'расчеты 2020 ФУМО'!AJ7</f>
        <v>0</v>
      </c>
      <c r="P7" s="173">
        <f>'расчеты 2020 ФУМО'!AN7</f>
        <v>0</v>
      </c>
      <c r="Q7" s="174">
        <f>'расчеты 2020 ФУМО'!AP7</f>
        <v>1</v>
      </c>
      <c r="R7" s="172">
        <f>'расчеты 2020 ФУМО'!AT7</f>
        <v>0</v>
      </c>
      <c r="S7" s="174">
        <f>'расчеты 2020 ФУМО'!AV7</f>
        <v>1</v>
      </c>
      <c r="T7" s="173">
        <f>'расчеты 2020 ФУМО'!AZ7</f>
        <v>0</v>
      </c>
      <c r="U7" s="174">
        <f>'расчеты 2020 ФУМО'!BB7</f>
        <v>1</v>
      </c>
      <c r="V7" s="172">
        <f>'расчеты 2020 ФУМО'!BF7</f>
        <v>0</v>
      </c>
      <c r="W7" s="35" t="s">
        <v>119</v>
      </c>
      <c r="X7" s="172">
        <f>'расчеты 2020 ФУМО'!BO7</f>
        <v>0</v>
      </c>
      <c r="Y7" s="35" t="s">
        <v>119</v>
      </c>
      <c r="Z7" s="172">
        <f>'расчеты 2020 ФУМО'!BU7</f>
        <v>0</v>
      </c>
      <c r="AA7" s="174">
        <f>'расчеты 2020 ФУМО'!BW7</f>
        <v>1</v>
      </c>
      <c r="AB7" s="172">
        <f>'расчеты 2020 ФУМО'!CA7</f>
        <v>0</v>
      </c>
      <c r="AC7" s="174">
        <f>'расчеты 2020 ФУМО'!CF7</f>
        <v>1</v>
      </c>
      <c r="AD7" s="172">
        <f>'расчеты 2020 ФУМО'!CJ7</f>
        <v>0</v>
      </c>
      <c r="AE7" s="174">
        <f>'расчеты 2020 ФУМО'!CL7</f>
        <v>1</v>
      </c>
      <c r="AF7" s="172">
        <f>'расчеты 2020 ФУМО'!CO7</f>
        <v>0</v>
      </c>
      <c r="AG7" s="174">
        <f>'расчеты 2020 ФУМО'!CT7</f>
        <v>1</v>
      </c>
      <c r="AH7" s="172">
        <f>'расчеты 2020 ФУМО'!CX7</f>
        <v>0</v>
      </c>
      <c r="AI7" s="174">
        <f>'расчеты 2020 ФУМО'!DC7</f>
        <v>0</v>
      </c>
      <c r="AJ7" s="177">
        <f>'расчеты 2020 ФУМО'!DG7</f>
        <v>100</v>
      </c>
      <c r="AK7" s="174">
        <f>'расчеты 2020 ФУМО'!DI7</f>
        <v>0</v>
      </c>
      <c r="AL7" s="177">
        <f>'расчеты 2020 ФУМО'!DM7</f>
        <v>100</v>
      </c>
      <c r="AM7" s="174">
        <f>'расчеты 2020 ФУМО'!DO7</f>
        <v>0</v>
      </c>
      <c r="AN7" s="177">
        <f>'расчеты 2020 ФУМО'!DS7</f>
        <v>100</v>
      </c>
      <c r="AO7" s="174">
        <f>'расчеты 2020 ФУМО'!DU7</f>
        <v>0</v>
      </c>
      <c r="AP7" s="177">
        <f>'расчеты 2020 ФУМО'!DY7</f>
        <v>100</v>
      </c>
      <c r="AQ7" s="75" t="str">
        <f>'расчеты 2020 ФУМО'!DZ7</f>
        <v>не применялся</v>
      </c>
      <c r="AR7" s="172">
        <f>'расчеты 2020 ФУМО'!EE7</f>
        <v>0</v>
      </c>
      <c r="AS7" s="174">
        <f>'расчеты 2020 ФУМО'!EJ7</f>
        <v>1</v>
      </c>
      <c r="AT7" s="172">
        <f>'расчеты 2020 ФУМО'!EN7</f>
        <v>0</v>
      </c>
    </row>
    <row r="8" spans="1:46" s="71" customFormat="1" ht="49.2" customHeight="1" x14ac:dyDescent="0.25">
      <c r="A8" s="28" t="s">
        <v>210</v>
      </c>
      <c r="B8" s="170" t="s">
        <v>208</v>
      </c>
      <c r="C8" s="171">
        <f>'расчеты 2020 ФУМО'!C8</f>
        <v>2</v>
      </c>
      <c r="D8" s="175">
        <f>'расчеты 2020 ФУМО'!D8</f>
        <v>77.969929119724057</v>
      </c>
      <c r="E8" s="174">
        <f>'расчеты 2020 ФУМО'!F8</f>
        <v>0.7</v>
      </c>
      <c r="F8" s="176">
        <f>'расчеты 2020 ФУМО'!J8</f>
        <v>30</v>
      </c>
      <c r="G8" s="174">
        <f>'расчеты 2020 ФУМО'!L8</f>
        <v>0.99354719563309268</v>
      </c>
      <c r="H8" s="173">
        <f>'расчеты 2020 ФУМО'!P8</f>
        <v>0.64528043669072588</v>
      </c>
      <c r="I8" s="174">
        <f>'расчеты 2020 ФУМО'!R8</f>
        <v>0.61250000000000004</v>
      </c>
      <c r="J8" s="177">
        <f>'расчеты 2020 ФУМО'!V8</f>
        <v>38.749999999999993</v>
      </c>
      <c r="K8" s="174">
        <f>'расчеты 2020 ФУМО'!X8</f>
        <v>0.8</v>
      </c>
      <c r="L8" s="173">
        <f>'расчеты 2020 ФУМО'!AB8</f>
        <v>20</v>
      </c>
      <c r="M8" s="174">
        <f>'расчеты 2020 ФУМО'!AD8</f>
        <v>0.90739999999999998</v>
      </c>
      <c r="N8" s="172">
        <f>'расчеты 2020 ФУМО'!AH8</f>
        <v>9.2600000000000051</v>
      </c>
      <c r="O8" s="174">
        <f>'расчеты 2020 ФУМО'!AJ8</f>
        <v>1</v>
      </c>
      <c r="P8" s="173">
        <f>'расчеты 2020 ФУМО'!AN8</f>
        <v>0</v>
      </c>
      <c r="Q8" s="174">
        <f>'расчеты 2020 ФУМО'!AP8</f>
        <v>0.83485765765425002</v>
      </c>
      <c r="R8" s="172">
        <f>'расчеты 2020 ФУМО'!AT8</f>
        <v>16.514234234575</v>
      </c>
      <c r="S8" s="174">
        <f>'расчеты 2020 ФУМО'!AV8</f>
        <v>1</v>
      </c>
      <c r="T8" s="173">
        <f>'расчеты 2020 ФУМО'!AZ8</f>
        <v>0</v>
      </c>
      <c r="U8" s="174">
        <f>'расчеты 2020 ФУМО'!BB8</f>
        <v>1</v>
      </c>
      <c r="V8" s="172">
        <f>'расчеты 2020 ФУМО'!BF8</f>
        <v>0</v>
      </c>
      <c r="W8" s="174">
        <f>'расчеты 2020 ФУМО'!BK8</f>
        <v>1</v>
      </c>
      <c r="X8" s="172">
        <f>'расчеты 2020 ФУМО'!BO8</f>
        <v>0</v>
      </c>
      <c r="Y8" s="174">
        <f>'расчеты 2020 ФУМО'!BQ8</f>
        <v>1</v>
      </c>
      <c r="Z8" s="172">
        <f>'расчеты 2020 ФУМО'!BU8</f>
        <v>0</v>
      </c>
      <c r="AA8" s="174">
        <f>'расчеты 2020 ФУМО'!BW8</f>
        <v>1</v>
      </c>
      <c r="AB8" s="172">
        <f>'расчеты 2020 ФУМО'!CA8</f>
        <v>0</v>
      </c>
      <c r="AC8" s="174">
        <f>'расчеты 2020 ФУМО'!CF8</f>
        <v>1</v>
      </c>
      <c r="AD8" s="172">
        <f>'расчеты 2020 ФУМО'!CJ8</f>
        <v>0</v>
      </c>
      <c r="AE8" s="174">
        <f>'расчеты 2020 ФУМО'!CL8</f>
        <v>1</v>
      </c>
      <c r="AF8" s="172">
        <f>'расчеты 2020 ФУМО'!CO8</f>
        <v>0</v>
      </c>
      <c r="AG8" s="174">
        <f>'расчеты 2020 ФУМО'!CT8</f>
        <v>1</v>
      </c>
      <c r="AH8" s="172">
        <f>'расчеты 2020 ФУМО'!CX8</f>
        <v>0</v>
      </c>
      <c r="AI8" s="174">
        <f>'расчеты 2020 ФУМО'!DC8</f>
        <v>0</v>
      </c>
      <c r="AJ8" s="177">
        <f>'расчеты 2020 ФУМО'!DG8</f>
        <v>100</v>
      </c>
      <c r="AK8" s="174">
        <f>'расчеты 2020 ФУМО'!DI8</f>
        <v>0</v>
      </c>
      <c r="AL8" s="177">
        <f>'расчеты 2020 ФУМО'!DM8</f>
        <v>100</v>
      </c>
      <c r="AM8" s="174">
        <f>'расчеты 2020 ФУМО'!DO8</f>
        <v>0</v>
      </c>
      <c r="AN8" s="177">
        <f>'расчеты 2020 ФУМО'!DS8</f>
        <v>100</v>
      </c>
      <c r="AO8" s="174">
        <f>'расчеты 2020 ФУМО'!DU8</f>
        <v>0</v>
      </c>
      <c r="AP8" s="177">
        <f>'расчеты 2020 ФУМО'!DY8</f>
        <v>100</v>
      </c>
      <c r="AQ8" s="174">
        <f>'расчеты 2020 ФУМО'!DZ8</f>
        <v>100</v>
      </c>
      <c r="AR8" s="172">
        <f>'расчеты 2020 ФУМО'!EE8</f>
        <v>0</v>
      </c>
      <c r="AS8" s="174">
        <f>'расчеты 2020 ФУМО'!EJ8</f>
        <v>1</v>
      </c>
      <c r="AT8" s="172">
        <f>'расчеты 2020 ФУМО'!EN8</f>
        <v>0</v>
      </c>
    </row>
    <row r="9" spans="1:46" s="81" customFormat="1" ht="15" x14ac:dyDescent="0.25"/>
    <row r="10" spans="1:46" ht="15" x14ac:dyDescent="0.25">
      <c r="D10" s="20"/>
    </row>
    <row r="17" spans="7:7" ht="15" x14ac:dyDescent="0.25">
      <c r="G17" s="15"/>
    </row>
  </sheetData>
  <autoFilter ref="A6:AT8"/>
  <mergeCells count="30">
    <mergeCell ref="A1:AT1"/>
    <mergeCell ref="A3:A6"/>
    <mergeCell ref="B3:B6"/>
    <mergeCell ref="C3:C6"/>
    <mergeCell ref="D3:D6"/>
    <mergeCell ref="E3:V3"/>
    <mergeCell ref="W3:AB3"/>
    <mergeCell ref="AC3:AF3"/>
    <mergeCell ref="AG3:AH4"/>
    <mergeCell ref="AI3:AR3"/>
    <mergeCell ref="AS3:AT4"/>
    <mergeCell ref="E4:F4"/>
    <mergeCell ref="G4:H4"/>
    <mergeCell ref="I4:J4"/>
    <mergeCell ref="K4:L4"/>
    <mergeCell ref="M4:N4"/>
    <mergeCell ref="O4:P4"/>
    <mergeCell ref="Q4:R4"/>
    <mergeCell ref="S4:T4"/>
    <mergeCell ref="U4:V4"/>
    <mergeCell ref="AK4:AL4"/>
    <mergeCell ref="AM4:AN4"/>
    <mergeCell ref="AO4:AP4"/>
    <mergeCell ref="AQ4:AR4"/>
    <mergeCell ref="W4:X4"/>
    <mergeCell ref="Y4:Z4"/>
    <mergeCell ref="AA4:AB4"/>
    <mergeCell ref="AC4:AD4"/>
    <mergeCell ref="AE4:AF4"/>
    <mergeCell ref="AI4:AJ4"/>
  </mergeCells>
  <pageMargins left="0" right="0" top="0.35433070866141736" bottom="0.35433070866141736" header="0.31496062992125984" footer="0.31496062992125984"/>
  <pageSetup paperSize="9" fitToWidth="1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КРАЙ</vt:lpstr>
      <vt:lpstr>для сайта Я</vt:lpstr>
      <vt:lpstr>расчеты 2020 ФУМО</vt:lpstr>
      <vt:lpstr>на сайт Я 2020</vt:lpstr>
      <vt:lpstr>на сайт  2021 год</vt:lpstr>
      <vt:lpstr>'для сайта Я'!Заголовки_для_печати</vt:lpstr>
      <vt:lpstr>КРАЙ!Заголовки_для_печати</vt:lpstr>
      <vt:lpstr>'на сайт  2021 год'!Заголовки_для_печати</vt:lpstr>
      <vt:lpstr>'на сайт Я 2020'!Заголовки_для_печати</vt:lpstr>
      <vt:lpstr>'расчеты 2020 ФУМО'!Заголовки_для_печати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Степанова Е.А.</dc:creator>
  <cp:lastModifiedBy>Светлана Анатольевна</cp:lastModifiedBy>
  <cp:lastPrinted>2022-08-15T08:36:18Z</cp:lastPrinted>
  <dcterms:created xsi:type="dcterms:W3CDTF">2020-12-29T08:18:09Z</dcterms:created>
  <dcterms:modified xsi:type="dcterms:W3CDTF">2022-08-17T07:31:25Z</dcterms:modified>
</cp:coreProperties>
</file>